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boplzuzhH+VzdrSXO7rlN06CpMIxnOp34KWviJgIu0W78dhULyWN+/CJcIbSn2QIKww5pPEfO7H5zoFhTJnVA==" workbookSaltValue="gl7K/JrsP0MJUKAtcs1XA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MA51" i="4"/>
  <c r="BZ76" i="4"/>
  <c r="C11" i="5"/>
  <c r="D11" i="5"/>
  <c r="E11" i="5"/>
  <c r="B11" i="5"/>
  <c r="BK76" i="4" l="1"/>
  <c r="LH51" i="4"/>
  <c r="IE76" i="4"/>
  <c r="BZ51" i="4"/>
  <c r="LT76" i="4"/>
  <c r="GQ51" i="4"/>
  <c r="LH30" i="4"/>
  <c r="GQ30" i="4"/>
  <c r="BZ30" i="4"/>
  <c r="BG30" i="4"/>
  <c r="LE76" i="4"/>
  <c r="KO30" i="4"/>
  <c r="AV76" i="4"/>
  <c r="KO51" i="4"/>
  <c r="FX51" i="4"/>
  <c r="HP76" i="4"/>
  <c r="BG51" i="4"/>
  <c r="FX30" i="4"/>
  <c r="JV30" i="4"/>
  <c r="HA76" i="4"/>
  <c r="AN51" i="4"/>
  <c r="FE30" i="4"/>
  <c r="AG76" i="4"/>
  <c r="FE51" i="4"/>
  <c r="AN30" i="4"/>
  <c r="JV51" i="4"/>
  <c r="KP76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<sst xmlns="http://schemas.openxmlformats.org/spreadsheetml/2006/main" count="288" uniqueCount="147">
  <si>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</si>
  <si>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</si>
  <si>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</si>
  <si>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</si>
  <si>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</si>
  <si>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</si>
  <si>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</si>
  <si>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</si>
  <si>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</si>
  <si>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</si>
  <si>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</si>
  <si>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</si>
  <si>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</si>
  <si>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</si>
  <si>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</si>
  <si>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</si>
  <si>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</si>
  <si>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</si>
  <si>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</si>
  <si>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</si>
  <si>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</si>
  <si>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</si>
  <si>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</si>
  <si>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</si>
  <si>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</si>
  <si>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</si>
  <si>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</si>
  <si>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</si>
  <si>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</si>
  <si>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</si>
  <si>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</si>
  <si>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</si>
  <si>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</si>
  <si>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</si>
  <si>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</si>
  <si>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</si>
  <si>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</si>
  <si>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</si>
  <si>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</si>
  <si>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</si>
  <si>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</si>
  <si>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</si>
  <si>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</si>
  <si>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</si>
  <si>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</si>
  <si>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</si>
  <si>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</si>
  <si>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</si>
  <si>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</si>
  <si>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</si>
  <si>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</si>
  <si>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</si>
  <si>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</si>
  <si>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</si>
  <si>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</si>
  <si>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</si>
  <si>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</si>
  <si>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</si>
  <si>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</si>
  <si>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</si>
  <si>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</si>
  <si>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</si>
  <si>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</si>
  <si>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</si>
  <si>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</si>
  <si>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</si>
  <si>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</si>
  <si>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</si>
  <si>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</si>
  <si>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</si>
  <si>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</si>
  <si>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</si>
  <si>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</si>
  <si>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</si>
  <si>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</si>
  <si>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</si>
  <si>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</si>
  <si>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</si>
  <si>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</si>
  <si>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</si>
  <si>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</si>
  <si>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</si>
  <si>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</si>
  <si>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</si>
  <si>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</si>
  <si>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</si>
  <si>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</si>
  <si>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</si>
  <si>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</si>
  <si>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</si>
  <si>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</si>
  <si>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</si>
  <si>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</si>
  <si>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</si>
  <si>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</si>
  <si>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</si>
  <si>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</si>
  <si>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</si>
  <si>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</si>
  <si>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</si>
  <si>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</si>
  <si>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</si>
  <si>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</si>
  <si>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</si>
  <si>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</si>
  <si>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</si>
  <si>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</si>
  <si>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</si>
  <si>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</si>
  <si>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</si>
  <si>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</si>
  <si>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</si>
  <si>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</si>
  <si>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</si>
  <si>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</si>
  <si>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</si>
  <si>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</si>
  <si>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</si>
  <si>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</si>
  <si>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</si>
  <si>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</si>
  <si>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</si>
  <si>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</si>
  <si>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</si>
  <si>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</si>
  <si>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</si>
  <si>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新川駐車場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</si>
  <si>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</si>
  <si>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</si>
  <si>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</si>
  <si>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</si>
  <si>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</si>
  <si>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</si>
  <si>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</si>
  <si>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</si>
  <si>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</si>
  <si>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</si>
  <si>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</si>
  <si>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</si>
  <si>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</si>
  <si>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</si>
  <si>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</si>
  <si>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</si>
  <si>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平成25年度から、100％に満たない赤字状態が続いている。駐車場付きの商業施設の増加や人口減少等により、使用料収入は年々減少傾向にある。主な支出は指定管理料であり、5年毎に見直している。
④売上高GOP比率
⑤EBITDA
　平均値を大きく下回っている。特に平成25年度からは収支が赤字で、利益が出ていない状況にある。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24" eb="25">
      <t>ミ</t>
    </rPh>
    <rPh sb="28" eb="30">
      <t>アカジ</t>
    </rPh>
    <rPh sb="30" eb="32">
      <t>ジョウタイ</t>
    </rPh>
    <rPh sb="33" eb="34">
      <t>ツヅ</t>
    </rPh>
    <rPh sb="39" eb="42">
      <t>チュウシャジョウ</t>
    </rPh>
    <rPh sb="42" eb="43">
      <t>ツキ</t>
    </rPh>
    <rPh sb="45" eb="47">
      <t>ショウギョウ</t>
    </rPh>
    <rPh sb="47" eb="49">
      <t>シセツ</t>
    </rPh>
    <rPh sb="50" eb="52">
      <t>ゾウカ</t>
    </rPh>
    <rPh sb="53" eb="55">
      <t>ジンコウ</t>
    </rPh>
    <rPh sb="55" eb="57">
      <t>ゲンショウ</t>
    </rPh>
    <rPh sb="57" eb="58">
      <t>トウ</t>
    </rPh>
    <rPh sb="62" eb="65">
      <t>シヨウリョウ</t>
    </rPh>
    <rPh sb="65" eb="67">
      <t>シュウニュウ</t>
    </rPh>
    <rPh sb="68" eb="70">
      <t>ネンネン</t>
    </rPh>
    <rPh sb="70" eb="72">
      <t>ゲンショウ</t>
    </rPh>
    <rPh sb="72" eb="74">
      <t>ケイコウ</t>
    </rPh>
    <rPh sb="78" eb="79">
      <t>オモ</t>
    </rPh>
    <rPh sb="80" eb="82">
      <t>シシュツ</t>
    </rPh>
    <rPh sb="83" eb="85">
      <t>シテイ</t>
    </rPh>
    <rPh sb="85" eb="87">
      <t>カンリ</t>
    </rPh>
    <rPh sb="87" eb="88">
      <t>リョウ</t>
    </rPh>
    <rPh sb="106" eb="108">
      <t>ウリアゲ</t>
    </rPh>
    <rPh sb="108" eb="109">
      <t>ダカ</t>
    </rPh>
    <rPh sb="112" eb="114">
      <t>ヒリツ</t>
    </rPh>
    <rPh sb="124" eb="127">
      <t>ヘイキンチ</t>
    </rPh>
    <rPh sb="128" eb="129">
      <t>オオ</t>
    </rPh>
    <rPh sb="131" eb="133">
      <t>シタマワ</t>
    </rPh>
    <rPh sb="138" eb="139">
      <t>トク</t>
    </rPh>
    <rPh sb="140" eb="142">
      <t>ヘイセイ</t>
    </rPh>
    <rPh sb="144" eb="146">
      <t>ネンド</t>
    </rPh>
    <rPh sb="149" eb="151">
      <t>シュウシ</t>
    </rPh>
    <rPh sb="152" eb="154">
      <t>アカジ</t>
    </rPh>
    <rPh sb="156" eb="158">
      <t>リエキ</t>
    </rPh>
    <rPh sb="159" eb="160">
      <t>デ</t>
    </rPh>
    <rPh sb="164" eb="166">
      <t>ジョウキョウ</t>
    </rPh>
    <phoneticPr fontId="5"/>
  </si>
  <si>
    <t>⑧設備投資見込額
4年に1度、大規模改修を行っているが、今後廃止も検討しているため、設備投資は見込んでいない。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1">
      <t>ネン</t>
    </rPh>
    <rPh sb="13" eb="14">
      <t>ド</t>
    </rPh>
    <rPh sb="15" eb="18">
      <t>ダイキボ</t>
    </rPh>
    <rPh sb="18" eb="20">
      <t>カイシュウ</t>
    </rPh>
    <rPh sb="21" eb="22">
      <t>オコナ</t>
    </rPh>
    <rPh sb="28" eb="30">
      <t>コンゴ</t>
    </rPh>
    <rPh sb="30" eb="32">
      <t>ハイシ</t>
    </rPh>
    <rPh sb="33" eb="35">
      <t>ケントウ</t>
    </rPh>
    <rPh sb="42" eb="44">
      <t>セツビ</t>
    </rPh>
    <rPh sb="44" eb="46">
      <t>トウシ</t>
    </rPh>
    <rPh sb="47" eb="49">
      <t>ミコ</t>
    </rPh>
    <phoneticPr fontId="5"/>
  </si>
  <si>
    <t>⑪稼働率
　平均値を大きく下回っており、年々減少傾向にある。時間貸し駐車場の利用については、年々減少傾向にあるが、定期利用についてはほぼ同程度で推移している。
　時間貸し駐車場の利用者減少の要因としては、駐車場付き商業施設の増加や、人口の減少が考えられる。</t>
    <rPh sb="1" eb="3">
      <t>カドウ</t>
    </rPh>
    <rPh sb="3" eb="4">
      <t>リツ</t>
    </rPh>
    <rPh sb="6" eb="9">
      <t>ヘイキンチ</t>
    </rPh>
    <rPh sb="10" eb="11">
      <t>オオ</t>
    </rPh>
    <rPh sb="13" eb="15">
      <t>シタマワ</t>
    </rPh>
    <rPh sb="20" eb="22">
      <t>ネンネン</t>
    </rPh>
    <rPh sb="22" eb="24">
      <t>ゲンショウ</t>
    </rPh>
    <rPh sb="24" eb="26">
      <t>ケイコウ</t>
    </rPh>
    <rPh sb="30" eb="32">
      <t>ジカン</t>
    </rPh>
    <rPh sb="32" eb="33">
      <t>ガ</t>
    </rPh>
    <rPh sb="34" eb="37">
      <t>チュウシャジョウ</t>
    </rPh>
    <rPh sb="38" eb="40">
      <t>リヨウ</t>
    </rPh>
    <rPh sb="46" eb="48">
      <t>ネンネン</t>
    </rPh>
    <rPh sb="48" eb="50">
      <t>ゲンショウ</t>
    </rPh>
    <rPh sb="50" eb="52">
      <t>ケイコウ</t>
    </rPh>
    <rPh sb="57" eb="59">
      <t>テイキ</t>
    </rPh>
    <rPh sb="59" eb="61">
      <t>リヨウ</t>
    </rPh>
    <rPh sb="68" eb="71">
      <t>ドウテイド</t>
    </rPh>
    <rPh sb="72" eb="74">
      <t>スイイ</t>
    </rPh>
    <rPh sb="81" eb="83">
      <t>ジカン</t>
    </rPh>
    <rPh sb="83" eb="84">
      <t>ガ</t>
    </rPh>
    <rPh sb="85" eb="88">
      <t>チュウシャジョウ</t>
    </rPh>
    <rPh sb="89" eb="92">
      <t>リヨウシャ</t>
    </rPh>
    <rPh sb="92" eb="94">
      <t>ゲンショウ</t>
    </rPh>
    <rPh sb="95" eb="97">
      <t>ヨウイン</t>
    </rPh>
    <rPh sb="102" eb="105">
      <t>チュウシャジョウ</t>
    </rPh>
    <rPh sb="105" eb="106">
      <t>ツ</t>
    </rPh>
    <rPh sb="107" eb="109">
      <t>ショウギョウ</t>
    </rPh>
    <rPh sb="109" eb="111">
      <t>シセツ</t>
    </rPh>
    <rPh sb="112" eb="114">
      <t>ゾウカ</t>
    </rPh>
    <rPh sb="116" eb="118">
      <t>ジンコウ</t>
    </rPh>
    <rPh sb="119" eb="121">
      <t>ゲンショウ</t>
    </rPh>
    <rPh sb="122" eb="123">
      <t>カンガ</t>
    </rPh>
    <phoneticPr fontId="5"/>
  </si>
  <si>
    <t>収益等の状況については、現在赤字となっており、利益がでていない。定期駐車の契約者数はほぼ横ばいであるが、時間貸し駐車場の利用者数については、駐車場施設付きの商業施設の増加や、人口減少等により減少している。さらに4年に1度の大規模改修には、約2,500万円の費用がかかるため、今後廃止を検討している。</t>
    <rPh sb="0" eb="2">
      <t>シュウエキ</t>
    </rPh>
    <rPh sb="2" eb="3">
      <t>トウ</t>
    </rPh>
    <rPh sb="4" eb="6">
      <t>ジョウキョウ</t>
    </rPh>
    <rPh sb="12" eb="14">
      <t>ゲンザイ</t>
    </rPh>
    <rPh sb="14" eb="16">
      <t>アカジ</t>
    </rPh>
    <rPh sb="23" eb="25">
      <t>リエキ</t>
    </rPh>
    <rPh sb="32" eb="34">
      <t>テイキ</t>
    </rPh>
    <rPh sb="34" eb="36">
      <t>チュウシャ</t>
    </rPh>
    <rPh sb="37" eb="39">
      <t>ケイヤク</t>
    </rPh>
    <rPh sb="39" eb="40">
      <t>シャ</t>
    </rPh>
    <rPh sb="40" eb="41">
      <t>スウ</t>
    </rPh>
    <rPh sb="44" eb="45">
      <t>ヨコ</t>
    </rPh>
    <rPh sb="52" eb="54">
      <t>ジカン</t>
    </rPh>
    <rPh sb="54" eb="55">
      <t>ガ</t>
    </rPh>
    <rPh sb="56" eb="59">
      <t>チュウシャジョウ</t>
    </rPh>
    <rPh sb="60" eb="62">
      <t>リヨウ</t>
    </rPh>
    <rPh sb="62" eb="63">
      <t>シャ</t>
    </rPh>
    <rPh sb="63" eb="64">
      <t>スウ</t>
    </rPh>
    <rPh sb="70" eb="73">
      <t>チュウシャジョウ</t>
    </rPh>
    <rPh sb="73" eb="75">
      <t>シセツ</t>
    </rPh>
    <rPh sb="75" eb="76">
      <t>ツ</t>
    </rPh>
    <rPh sb="78" eb="80">
      <t>ショウギョウ</t>
    </rPh>
    <rPh sb="80" eb="82">
      <t>シセツ</t>
    </rPh>
    <rPh sb="83" eb="85">
      <t>ゾウカ</t>
    </rPh>
    <rPh sb="87" eb="89">
      <t>ジンコウ</t>
    </rPh>
    <rPh sb="89" eb="91">
      <t>ゲンショウ</t>
    </rPh>
    <rPh sb="91" eb="92">
      <t>トウ</t>
    </rPh>
    <rPh sb="95" eb="97">
      <t>ゲンショウ</t>
    </rPh>
    <rPh sb="106" eb="107">
      <t>ネン</t>
    </rPh>
    <rPh sb="109" eb="110">
      <t>ド</t>
    </rPh>
    <rPh sb="111" eb="114">
      <t>ダイキボ</t>
    </rPh>
    <rPh sb="114" eb="116">
      <t>カイシュウ</t>
    </rPh>
    <rPh sb="119" eb="120">
      <t>ヤク</t>
    </rPh>
    <rPh sb="125" eb="126">
      <t>マン</t>
    </rPh>
    <rPh sb="126" eb="127">
      <t>エン</t>
    </rPh>
    <rPh sb="128" eb="130">
      <t>ヒヨウ</t>
    </rPh>
    <rPh sb="137" eb="139">
      <t>コンゴ</t>
    </rPh>
    <rPh sb="139" eb="141">
      <t>ハイシ</t>
    </rPh>
    <rPh sb="142" eb="144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</si>
</sst>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99.1</c:v>
                </c:pt>
                <c:pt idx="1">
                  <c:v>86.7</c:v>
                </c:pt>
                <c:pt idx="2">
                  <c:v>87.5</c:v>
                </c:pt>
                <c:pt idx="3">
                  <c:v>87</c:v>
                </c:pt>
                <c:pt idx="4">
                  <c:v>93.5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29-4363-B5B9-F596E7765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64064"/>
        <c:axId val="550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29-4363-B5B9-F596E7765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64064"/>
        <c:axId val="55065984"/>
      </c:lineChart>
      <c:dateAx>
        <c:axId val="5506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065984"/>
        <c:crosses val="autoZero"/>
        <c:auto val="1"/>
        <c:lblOffset val="100"/>
        <c:baseTimeUnit val="years"/>
      </c:dateAx>
      <c:valAx>
        <c:axId val="550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0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9-42F6-BA00-313901554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90752"/>
        <c:axId val="5569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C9-42F6-BA00-313901554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90752"/>
        <c:axId val="55692672"/>
      </c:lineChart>
      <c:dateAx>
        <c:axId val="5569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692672"/>
        <c:crosses val="autoZero"/>
        <c:auto val="1"/>
        <c:lblOffset val="100"/>
        <c:baseTimeUnit val="years"/>
      </c:dateAx>
      <c:valAx>
        <c:axId val="5569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690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1A-4C07-8A6B-7A1A49E22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43296"/>
        <c:axId val="5914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1A-4C07-8A6B-7A1A49E22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43296"/>
        <c:axId val="59145216"/>
      </c:lineChart>
      <c:dateAx>
        <c:axId val="5914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9145216"/>
        <c:crosses val="autoZero"/>
        <c:auto val="1"/>
        <c:lblOffset val="100"/>
        <c:baseTimeUnit val="years"/>
      </c:dateAx>
      <c:valAx>
        <c:axId val="5914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9143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07-4818-BF4B-49567548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12608"/>
        <c:axId val="10461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07-4818-BF4B-49567548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12608"/>
        <c:axId val="104614528"/>
      </c:lineChart>
      <c:dateAx>
        <c:axId val="10461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14528"/>
        <c:crosses val="autoZero"/>
        <c:auto val="1"/>
        <c:lblOffset val="100"/>
        <c:baseTimeUnit val="years"/>
      </c:dateAx>
      <c:valAx>
        <c:axId val="10461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12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60-413D-A14A-B92748642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53184"/>
        <c:axId val="10465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60-413D-A14A-B92748642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53184"/>
        <c:axId val="104655104"/>
      </c:lineChart>
      <c:dateAx>
        <c:axId val="10465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655104"/>
        <c:crosses val="autoZero"/>
        <c:auto val="1"/>
        <c:lblOffset val="100"/>
        <c:baseTimeUnit val="years"/>
      </c:dateAx>
      <c:valAx>
        <c:axId val="10465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53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88-4568-88EC-BFC509F5E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14240"/>
        <c:axId val="10471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88-4568-88EC-BFC509F5E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14240"/>
        <c:axId val="104716160"/>
      </c:lineChart>
      <c:dateAx>
        <c:axId val="10471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16160"/>
        <c:crosses val="autoZero"/>
        <c:auto val="1"/>
        <c:lblOffset val="100"/>
        <c:baseTimeUnit val="years"/>
      </c:dateAx>
      <c:valAx>
        <c:axId val="10471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714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44.1</c:v>
                </c:pt>
                <c:pt idx="1">
                  <c:v>32.9</c:v>
                </c:pt>
                <c:pt idx="2">
                  <c:v>34.799999999999997</c:v>
                </c:pt>
                <c:pt idx="3">
                  <c:v>32.299999999999997</c:v>
                </c:pt>
                <c:pt idx="4">
                  <c:v>32.9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1-4246-9772-C5CB82A22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42272"/>
        <c:axId val="10475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61-4246-9772-C5CB82A22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42272"/>
        <c:axId val="104756736"/>
      </c:lineChart>
      <c:dateAx>
        <c:axId val="10474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56736"/>
        <c:crosses val="autoZero"/>
        <c:auto val="1"/>
        <c:lblOffset val="100"/>
        <c:baseTimeUnit val="years"/>
      </c:dateAx>
      <c:valAx>
        <c:axId val="10475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742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-0.9</c:v>
                </c:pt>
                <c:pt idx="1">
                  <c:v>-19.5</c:v>
                </c:pt>
                <c:pt idx="2">
                  <c:v>-14.3</c:v>
                </c:pt>
                <c:pt idx="3">
                  <c:v>-14.9</c:v>
                </c:pt>
                <c:pt idx="4">
                  <c:v>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49-4DF6-9241-387A4DCF0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99232"/>
        <c:axId val="10480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49-4DF6-9241-387A4DCF0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99232"/>
        <c:axId val="104801408"/>
      </c:lineChart>
      <c:dateAx>
        <c:axId val="10479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01408"/>
        <c:crosses val="autoZero"/>
        <c:auto val="1"/>
        <c:lblOffset val="100"/>
        <c:baseTimeUnit val="years"/>
      </c:dateAx>
      <c:valAx>
        <c:axId val="10480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799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-104</c:v>
                </c:pt>
                <c:pt idx="1">
                  <c:v>-2137</c:v>
                </c:pt>
                <c:pt idx="2">
                  <c:v>-1636</c:v>
                </c:pt>
                <c:pt idx="3">
                  <c:v>-1623</c:v>
                </c:pt>
                <c:pt idx="4">
                  <c:v>-780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6-41C5-8423-7AD52FECE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47616"/>
        <c:axId val="10484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96-41C5-8423-7AD52FECE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47616"/>
        <c:axId val="104849792"/>
      </c:lineChart>
      <c:dateAx>
        <c:axId val="10484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49792"/>
        <c:crosses val="autoZero"/>
        <c:auto val="1"/>
        <c:lblOffset val="100"/>
        <c:baseTimeUnit val="years"/>
      </c:dateAx>
      <c:valAx>
        <c:axId val="10484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84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T40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愛媛県八幡浜市　新川駐車場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商業施設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2639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133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43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161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120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代行制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143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99.1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86.7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87.5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87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93.5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44.1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32.9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34.799999999999997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32.299999999999997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32.9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144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145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-0.9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-19.5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-14.3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-14.9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-104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-2137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-1636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-1623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-780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146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 t="str">
        <f>データ!CM7</f>
        <v>-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75000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IOsTB1trgXOihDkL5Jus2T2P1zBtqSnu/z4UqDikbgJLuiRzlRuc14NbBNlhpdCE1b02z6dRD6jMNgzX3xjO9A==" saltValue="bUBTWY+px02aUaLXjO9cx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110</v>
      </c>
      <c r="AM5" s="59" t="s">
        <v>101</v>
      </c>
      <c r="AN5" s="59" t="s">
        <v>111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112</v>
      </c>
      <c r="AV5" s="59" t="s">
        <v>109</v>
      </c>
      <c r="AW5" s="59" t="s">
        <v>113</v>
      </c>
      <c r="AX5" s="59" t="s">
        <v>101</v>
      </c>
      <c r="AY5" s="59" t="s">
        <v>114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109</v>
      </c>
      <c r="BH5" s="59" t="s">
        <v>113</v>
      </c>
      <c r="BI5" s="59" t="s">
        <v>115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113</v>
      </c>
      <c r="BT5" s="59" t="s">
        <v>101</v>
      </c>
      <c r="BU5" s="59" t="s">
        <v>111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116</v>
      </c>
      <c r="CC5" s="59" t="s">
        <v>109</v>
      </c>
      <c r="CD5" s="59" t="s">
        <v>117</v>
      </c>
      <c r="CE5" s="59" t="s">
        <v>115</v>
      </c>
      <c r="CF5" s="59" t="s">
        <v>118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112</v>
      </c>
      <c r="CP5" s="59" t="s">
        <v>109</v>
      </c>
      <c r="CQ5" s="59" t="s">
        <v>113</v>
      </c>
      <c r="CR5" s="59" t="s">
        <v>101</v>
      </c>
      <c r="CS5" s="59" t="s">
        <v>119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113</v>
      </c>
      <c r="DC5" s="59" t="s">
        <v>101</v>
      </c>
      <c r="DD5" s="59" t="s">
        <v>118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109</v>
      </c>
      <c r="DM5" s="59" t="s">
        <v>113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愛媛県八幡浜市</v>
      </c>
      <c r="I6" s="60" t="str">
        <f t="shared" si="1"/>
        <v>新川駐車場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商業施設</v>
      </c>
      <c r="T6" s="62" t="str">
        <f t="shared" si="1"/>
        <v>無</v>
      </c>
      <c r="U6" s="63">
        <f t="shared" si="1"/>
        <v>2639</v>
      </c>
      <c r="V6" s="63">
        <f t="shared" si="1"/>
        <v>161</v>
      </c>
      <c r="W6" s="63">
        <f t="shared" si="1"/>
        <v>120</v>
      </c>
      <c r="X6" s="62" t="str">
        <f t="shared" si="1"/>
        <v>代行制</v>
      </c>
      <c r="Y6" s="64">
        <f>IF(Y8="-",NA(),Y8)</f>
        <v>99.1</v>
      </c>
      <c r="Z6" s="64">
        <f t="shared" ref="Z6:AH6" si="2">IF(Z8="-",NA(),Z8)</f>
        <v>86.7</v>
      </c>
      <c r="AA6" s="64">
        <f t="shared" si="2"/>
        <v>87.5</v>
      </c>
      <c r="AB6" s="64">
        <f t="shared" si="2"/>
        <v>87</v>
      </c>
      <c r="AC6" s="64">
        <f t="shared" si="2"/>
        <v>93.5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-0.9</v>
      </c>
      <c r="BG6" s="64">
        <f t="shared" ref="BG6:BO6" si="5">IF(BG8="-",NA(),BG8)</f>
        <v>-19.5</v>
      </c>
      <c r="BH6" s="64">
        <f t="shared" si="5"/>
        <v>-14.3</v>
      </c>
      <c r="BI6" s="64">
        <f t="shared" si="5"/>
        <v>-14.9</v>
      </c>
      <c r="BJ6" s="64">
        <f t="shared" si="5"/>
        <v>-7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-104</v>
      </c>
      <c r="BR6" s="65">
        <f t="shared" ref="BR6:BZ6" si="6">IF(BR8="-",NA(),BR8)</f>
        <v>-2137</v>
      </c>
      <c r="BS6" s="65">
        <f t="shared" si="6"/>
        <v>-1636</v>
      </c>
      <c r="BT6" s="65">
        <f t="shared" si="6"/>
        <v>-1623</v>
      </c>
      <c r="BU6" s="65">
        <f t="shared" si="6"/>
        <v>-780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 t="str">
        <f t="shared" ref="CM6:CN6" si="7">CM8</f>
        <v>-</v>
      </c>
      <c r="CN6" s="63">
        <f t="shared" si="7"/>
        <v>75000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44.1</v>
      </c>
      <c r="DL6" s="64">
        <f t="shared" ref="DL6:DT6" si="9">IF(DL8="-",NA(),DL8)</f>
        <v>32.9</v>
      </c>
      <c r="DM6" s="64">
        <f t="shared" si="9"/>
        <v>34.799999999999997</v>
      </c>
      <c r="DN6" s="64">
        <f t="shared" si="9"/>
        <v>32.299999999999997</v>
      </c>
      <c r="DO6" s="64">
        <f t="shared" si="9"/>
        <v>32.9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122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愛媛県　八幡浜市</v>
      </c>
      <c r="I7" s="60" t="str">
        <f t="shared" si="10"/>
        <v>新川駐車場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2639</v>
      </c>
      <c r="V7" s="63">
        <f t="shared" si="10"/>
        <v>161</v>
      </c>
      <c r="W7" s="63">
        <f t="shared" si="10"/>
        <v>120</v>
      </c>
      <c r="X7" s="62" t="str">
        <f t="shared" si="10"/>
        <v>代行制</v>
      </c>
      <c r="Y7" s="64">
        <f>Y8</f>
        <v>99.1</v>
      </c>
      <c r="Z7" s="64">
        <f t="shared" ref="Z7:AH7" si="11">Z8</f>
        <v>86.7</v>
      </c>
      <c r="AA7" s="64">
        <f t="shared" si="11"/>
        <v>87.5</v>
      </c>
      <c r="AB7" s="64">
        <f t="shared" si="11"/>
        <v>87</v>
      </c>
      <c r="AC7" s="64">
        <f t="shared" si="11"/>
        <v>93.5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-0.9</v>
      </c>
      <c r="BG7" s="64">
        <f t="shared" ref="BG7:BO7" si="14">BG8</f>
        <v>-19.5</v>
      </c>
      <c r="BH7" s="64">
        <f t="shared" si="14"/>
        <v>-14.3</v>
      </c>
      <c r="BI7" s="64">
        <f t="shared" si="14"/>
        <v>-14.9</v>
      </c>
      <c r="BJ7" s="64">
        <f t="shared" si="14"/>
        <v>-7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-104</v>
      </c>
      <c r="BR7" s="65">
        <f t="shared" ref="BR7:BZ7" si="15">BR8</f>
        <v>-2137</v>
      </c>
      <c r="BS7" s="65">
        <f t="shared" si="15"/>
        <v>-1636</v>
      </c>
      <c r="BT7" s="65">
        <f t="shared" si="15"/>
        <v>-1623</v>
      </c>
      <c r="BU7" s="65">
        <f t="shared" si="15"/>
        <v>-780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123</v>
      </c>
      <c r="CC7" s="64" t="s">
        <v>123</v>
      </c>
      <c r="CD7" s="64" t="s">
        <v>123</v>
      </c>
      <c r="CE7" s="64" t="s">
        <v>123</v>
      </c>
      <c r="CF7" s="64" t="s">
        <v>123</v>
      </c>
      <c r="CG7" s="64" t="s">
        <v>123</v>
      </c>
      <c r="CH7" s="64" t="s">
        <v>123</v>
      </c>
      <c r="CI7" s="64" t="s">
        <v>123</v>
      </c>
      <c r="CJ7" s="64" t="s">
        <v>123</v>
      </c>
      <c r="CK7" s="64" t="s">
        <v>121</v>
      </c>
      <c r="CL7" s="61"/>
      <c r="CM7" s="63" t="str">
        <f>CM8</f>
        <v>-</v>
      </c>
      <c r="CN7" s="63">
        <f>CN8</f>
        <v>75000</v>
      </c>
      <c r="CO7" s="64" t="s">
        <v>123</v>
      </c>
      <c r="CP7" s="64" t="s">
        <v>123</v>
      </c>
      <c r="CQ7" s="64" t="s">
        <v>123</v>
      </c>
      <c r="CR7" s="64" t="s">
        <v>123</v>
      </c>
      <c r="CS7" s="64" t="s">
        <v>123</v>
      </c>
      <c r="CT7" s="64" t="s">
        <v>123</v>
      </c>
      <c r="CU7" s="64" t="s">
        <v>123</v>
      </c>
      <c r="CV7" s="64" t="s">
        <v>123</v>
      </c>
      <c r="CW7" s="64" t="s">
        <v>123</v>
      </c>
      <c r="CX7" s="64" t="s">
        <v>124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44.1</v>
      </c>
      <c r="DL7" s="64">
        <f t="shared" ref="DL7:DT7" si="17">DL8</f>
        <v>32.9</v>
      </c>
      <c r="DM7" s="64">
        <f t="shared" si="17"/>
        <v>34.799999999999997</v>
      </c>
      <c r="DN7" s="64">
        <f t="shared" si="17"/>
        <v>32.299999999999997</v>
      </c>
      <c r="DO7" s="64">
        <f t="shared" si="17"/>
        <v>32.9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1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43</v>
      </c>
      <c r="S8" s="69" t="s">
        <v>135</v>
      </c>
      <c r="T8" s="69" t="s">
        <v>136</v>
      </c>
      <c r="U8" s="70">
        <v>2639</v>
      </c>
      <c r="V8" s="70">
        <v>161</v>
      </c>
      <c r="W8" s="70">
        <v>120</v>
      </c>
      <c r="X8" s="69" t="s">
        <v>137</v>
      </c>
      <c r="Y8" s="71">
        <v>99.1</v>
      </c>
      <c r="Z8" s="71">
        <v>86.7</v>
      </c>
      <c r="AA8" s="71">
        <v>87.5</v>
      </c>
      <c r="AB8" s="71">
        <v>87</v>
      </c>
      <c r="AC8" s="71">
        <v>93.5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-0.9</v>
      </c>
      <c r="BG8" s="71">
        <v>-19.5</v>
      </c>
      <c r="BH8" s="71">
        <v>-14.3</v>
      </c>
      <c r="BI8" s="71">
        <v>-14.9</v>
      </c>
      <c r="BJ8" s="71">
        <v>-7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-104</v>
      </c>
      <c r="BR8" s="72">
        <v>-2137</v>
      </c>
      <c r="BS8" s="72">
        <v>-1636</v>
      </c>
      <c r="BT8" s="73">
        <v>-1623</v>
      </c>
      <c r="BU8" s="73">
        <v>-780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 t="s">
        <v>129</v>
      </c>
      <c r="CN8" s="70">
        <v>75000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44.1</v>
      </c>
      <c r="DL8" s="71">
        <v>32.9</v>
      </c>
      <c r="DM8" s="71">
        <v>34.799999999999997</v>
      </c>
      <c r="DN8" s="71">
        <v>32.299999999999997</v>
      </c>
      <c r="DO8" s="71">
        <v>32.9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2019-01-23T05:01:42Z</cp:lastPrinted>
  <dcterms:created xsi:type="dcterms:W3CDTF">2018-12-07T10:36:16Z</dcterms:created>
  <dcterms:modified xsi:type="dcterms:W3CDTF">2019-01-24T00:59:54Z</dcterms:modified>
  <cp:category/>
</cp:coreProperties>
</file>