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vj1e5RwBRjEFQejPL4KulFb6nLOErpRuZ0cNeXTyk4B+gcslHk9ZBnrb5tbLIEFKiqprYlnFrLoB/BJyevk2nw==" workbookSaltValue="oh7m2cue4Mh3FW7CXZIrj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Z30" i="4" l="1"/>
  <c r="BK76" i="4"/>
  <c r="LH51" i="4"/>
  <c r="IE76" i="4"/>
  <c r="LT76" i="4"/>
  <c r="GQ51" i="4"/>
  <c r="LH30" i="4"/>
  <c r="BZ51" i="4"/>
  <c r="GQ30" i="4"/>
  <c r="BG51" i="4"/>
  <c r="BG30" i="4"/>
  <c r="FX51" i="4"/>
  <c r="HP76" i="4"/>
  <c r="FX30" i="4"/>
  <c r="AV76" i="4"/>
  <c r="KO51" i="4"/>
  <c r="KO30" i="4"/>
  <c r="LE76" i="4"/>
  <c r="HA76" i="4"/>
  <c r="AN51" i="4"/>
  <c r="FE30" i="4"/>
  <c r="AN30" i="4"/>
  <c r="AG76" i="4"/>
  <c r="JV51" i="4"/>
  <c r="KP76" i="4"/>
  <c r="FE51" i="4"/>
  <c r="JV30" i="4"/>
  <c r="KA76" i="4"/>
  <c r="EL51" i="4"/>
  <c r="JC30" i="4"/>
  <c r="U30" i="4"/>
  <c r="JC51" i="4"/>
  <c r="GL76" i="4"/>
  <c r="U51" i="4"/>
  <c r="EL30" i="4"/>
  <c r="R76"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<sst xmlns="http://schemas.openxmlformats.org/spreadsheetml/2006/main" count="278" uniqueCount="130">
  <si>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</si>
  <si>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</si>
  <si>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</si>
  <si>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</si>
  <si>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</si>
  <si>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</si>
  <si>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</si>
  <si>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</si>
  <si>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</si>
  <si>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</si>
  <si>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</si>
  <si>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</si>
  <si>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</si>
  <si>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</si>
  <si>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</si>
  <si>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</si>
  <si>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</si>
  <si>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</si>
  <si>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</si>
  <si>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</si>
  <si>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</si>
  <si>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</si>
  <si>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</si>
  <si>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</si>
  <si>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</si>
  <si>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</si>
  <si>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</si>
  <si>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</si>
  <si>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</si>
  <si>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</si>
  <si>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</si>
  <si>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</si>
  <si>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</si>
  <si>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</si>
  <si>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</si>
  <si>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</si>
  <si>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</si>
  <si>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</si>
  <si>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</si>
  <si>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</si>
  <si>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</si>
  <si>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</si>
  <si>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</si>
  <si>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</si>
  <si>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</si>
  <si>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</si>
  <si>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</si>
  <si>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</si>
  <si>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</si>
  <si>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</si>
  <si>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</si>
  <si>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</si>
  <si>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</si>
  <si>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</si>
  <si>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</si>
  <si>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</si>
  <si>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</si>
  <si>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</si>
  <si>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</si>
  <si>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</si>
  <si>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</si>
  <si>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</si>
  <si>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</si>
  <si>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</si>
  <si>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</si>
  <si>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</si>
  <si>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</si>
  <si>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</si>
  <si>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</si>
  <si>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</si>
  <si>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</si>
  <si>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</si>
  <si>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</si>
  <si>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</si>
  <si>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</si>
  <si>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</si>
  <si>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</si>
  <si>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</si>
  <si>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</si>
  <si>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</si>
  <si>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</si>
  <si>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</si>
  <si>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</si>
  <si>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</si>
  <si>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</si>
  <si>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</si>
  <si>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</si>
  <si>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</si>
  <si>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</si>
  <si>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</si>
  <si>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</si>
  <si>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</si>
  <si>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</si>
  <si>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</si>
  <si>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</si>
  <si>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</si>
  <si>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</si>
  <si>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</si>
  <si>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</si>
  <si>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</si>
  <si>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</si>
  <si>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</si>
  <si>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</si>
  <si>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</si>
  <si>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</si>
  <si>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</si>
  <si>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</si>
  <si>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</si>
  <si>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</si>
  <si>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駅前駐車場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</si>
  <si>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</si>
  <si>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</si>
  <si>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</si>
  <si>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</si>
  <si>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</si>
  <si>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</si>
  <si>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</si>
  <si>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</si>
  <si>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</si>
  <si>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</si>
  <si>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</si>
  <si>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</si>
  <si>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</si>
  <si>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</si>
  <si>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</si>
  <si>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</si>
  <si>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類似施設を大きく下回っている。主な支出は指定管理料であり、5年毎に見直しをしている。
④売上高ＧＯＰ比率
⑤ＥＢＩＴＤＡ
　売上高ＧＯＰ比率は、類似施設と比較してほぼ平均的な数値となっている。
　ＥＢＩＴＤＡが平均値を大きく下回っているのは、収容台数が11台と少なく、小規模な駐車場であるため、利益しのものの額が小さいことが原因として挙げられる。</t>
    <rPh sb="1" eb="4">
      <t>シュウエキテキ</t>
    </rPh>
    <rPh sb="4" eb="6">
      <t>シュウシ</t>
    </rPh>
    <rPh sb="6" eb="8">
      <t>ヒリツ</t>
    </rPh>
    <rPh sb="10" eb="12">
      <t>ルイジ</t>
    </rPh>
    <rPh sb="12" eb="14">
      <t>シセツ</t>
    </rPh>
    <rPh sb="15" eb="16">
      <t>オオ</t>
    </rPh>
    <rPh sb="18" eb="20">
      <t>シタマワ</t>
    </rPh>
    <rPh sb="25" eb="26">
      <t>オモ</t>
    </rPh>
    <rPh sb="27" eb="29">
      <t>シシュツ</t>
    </rPh>
    <rPh sb="30" eb="32">
      <t>シテイ</t>
    </rPh>
    <rPh sb="32" eb="34">
      <t>カンリ</t>
    </rPh>
    <rPh sb="34" eb="35">
      <t>リョウ</t>
    </rPh>
    <rPh sb="40" eb="41">
      <t>ネン</t>
    </rPh>
    <rPh sb="41" eb="42">
      <t>ゴト</t>
    </rPh>
    <rPh sb="43" eb="45">
      <t>ミナオ</t>
    </rPh>
    <rPh sb="54" eb="56">
      <t>ウリアゲ</t>
    </rPh>
    <rPh sb="56" eb="57">
      <t>ダカ</t>
    </rPh>
    <rPh sb="60" eb="62">
      <t>ヒリツ</t>
    </rPh>
    <rPh sb="72" eb="74">
      <t>ウリアゲ</t>
    </rPh>
    <rPh sb="74" eb="75">
      <t>ダカ</t>
    </rPh>
    <rPh sb="78" eb="80">
      <t>ヒリツ</t>
    </rPh>
    <rPh sb="82" eb="84">
      <t>ルイジ</t>
    </rPh>
    <rPh sb="84" eb="86">
      <t>シセツ</t>
    </rPh>
    <rPh sb="87" eb="89">
      <t>ヒカク</t>
    </rPh>
    <rPh sb="93" eb="96">
      <t>ヘイキンテキ</t>
    </rPh>
    <rPh sb="97" eb="99">
      <t>スウチ</t>
    </rPh>
    <rPh sb="115" eb="118">
      <t>ヘイキンチ</t>
    </rPh>
    <rPh sb="119" eb="120">
      <t>オオ</t>
    </rPh>
    <rPh sb="122" eb="124">
      <t>シタマワ</t>
    </rPh>
    <rPh sb="131" eb="133">
      <t>シュウヨウ</t>
    </rPh>
    <rPh sb="133" eb="135">
      <t>ダイスウ</t>
    </rPh>
    <rPh sb="138" eb="139">
      <t>ダイ</t>
    </rPh>
    <rPh sb="140" eb="141">
      <t>スク</t>
    </rPh>
    <rPh sb="144" eb="147">
      <t>ショウキボ</t>
    </rPh>
    <rPh sb="148" eb="151">
      <t>チュウシャジョウ</t>
    </rPh>
    <rPh sb="157" eb="159">
      <t>リエキ</t>
    </rPh>
    <rPh sb="164" eb="165">
      <t>ガク</t>
    </rPh>
    <rPh sb="166" eb="167">
      <t>チイ</t>
    </rPh>
    <rPh sb="172" eb="174">
      <t>ゲンイン</t>
    </rPh>
    <rPh sb="177" eb="178">
      <t>ア</t>
    </rPh>
    <phoneticPr fontId="5"/>
  </si>
  <si>
    <t>⑧設備投資見込額
　平面駐車場であり、大きな改修等新たな設備投資は見込んでいない。</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5" eb="26">
      <t>アラ</t>
    </rPh>
    <rPh sb="28" eb="30">
      <t>セツビ</t>
    </rPh>
    <rPh sb="30" eb="32">
      <t>トウシ</t>
    </rPh>
    <rPh sb="33" eb="35">
      <t>ミコ</t>
    </rPh>
    <phoneticPr fontId="5"/>
  </si>
  <si>
    <t>⑪稼働率
　平成26年からやや減少傾向にある。類似施設平均を大きく下回っており、同規模の他の時間貸し市営駐車場と比較しても数値は下回っている。中心市街地から少し離れた駅前に位置していることが、稼働率の低い原因と考えられる。
　</t>
    <rPh sb="1" eb="3">
      <t>カドウ</t>
    </rPh>
    <rPh sb="3" eb="4">
      <t>リツ</t>
    </rPh>
    <rPh sb="6" eb="8">
      <t>ヘイセイ</t>
    </rPh>
    <rPh sb="10" eb="11">
      <t>ネン</t>
    </rPh>
    <rPh sb="15" eb="17">
      <t>ゲンショウ</t>
    </rPh>
    <rPh sb="17" eb="19">
      <t>ケイコウ</t>
    </rPh>
    <rPh sb="23" eb="25">
      <t>ルイジ</t>
    </rPh>
    <rPh sb="25" eb="27">
      <t>シセツ</t>
    </rPh>
    <rPh sb="27" eb="29">
      <t>ヘイキン</t>
    </rPh>
    <rPh sb="30" eb="31">
      <t>オオ</t>
    </rPh>
    <rPh sb="33" eb="35">
      <t>シタマワ</t>
    </rPh>
    <rPh sb="40" eb="43">
      <t>ドウキボ</t>
    </rPh>
    <rPh sb="44" eb="45">
      <t>タ</t>
    </rPh>
    <rPh sb="46" eb="48">
      <t>ジカン</t>
    </rPh>
    <rPh sb="48" eb="49">
      <t>ガ</t>
    </rPh>
    <rPh sb="50" eb="52">
      <t>シエイ</t>
    </rPh>
    <rPh sb="52" eb="55">
      <t>チュウシャジョウ</t>
    </rPh>
    <rPh sb="56" eb="58">
      <t>ヒカク</t>
    </rPh>
    <rPh sb="61" eb="63">
      <t>スウチ</t>
    </rPh>
    <rPh sb="64" eb="66">
      <t>シタマワ</t>
    </rPh>
    <rPh sb="71" eb="73">
      <t>チュウシン</t>
    </rPh>
    <rPh sb="73" eb="76">
      <t>シガイチ</t>
    </rPh>
    <rPh sb="78" eb="79">
      <t>スコ</t>
    </rPh>
    <rPh sb="80" eb="81">
      <t>ハナ</t>
    </rPh>
    <rPh sb="83" eb="85">
      <t>エキマエ</t>
    </rPh>
    <rPh sb="86" eb="88">
      <t>イチ</t>
    </rPh>
    <rPh sb="96" eb="98">
      <t>カドウ</t>
    </rPh>
    <rPh sb="98" eb="99">
      <t>リツ</t>
    </rPh>
    <rPh sb="100" eb="101">
      <t>ヒク</t>
    </rPh>
    <rPh sb="102" eb="104">
      <t>ゲンイン</t>
    </rPh>
    <rPh sb="105" eb="106">
      <t>カンガ</t>
    </rPh>
    <phoneticPr fontId="5"/>
  </si>
  <si>
    <t>　収入は中心市街地にある同じ形態の駐車場と比べ少ない。指定管理者制度を導入しているため、主な支出はその指定管理料である。平面駐車場であり、今後大きな改修等を行う予定はない。</t>
    <rPh sb="1" eb="3">
      <t>シュウニュウ</t>
    </rPh>
    <rPh sb="4" eb="6">
      <t>チュウシン</t>
    </rPh>
    <rPh sb="6" eb="9">
      <t>シガイチ</t>
    </rPh>
    <rPh sb="12" eb="13">
      <t>オナ</t>
    </rPh>
    <rPh sb="14" eb="16">
      <t>ケイタイ</t>
    </rPh>
    <rPh sb="17" eb="20">
      <t>チュウシャジョウ</t>
    </rPh>
    <rPh sb="21" eb="22">
      <t>クラ</t>
    </rPh>
    <rPh sb="23" eb="24">
      <t>スク</t>
    </rPh>
    <rPh sb="27" eb="29">
      <t>シテイ</t>
    </rPh>
    <rPh sb="29" eb="32">
      <t>カンリシャ</t>
    </rPh>
    <rPh sb="32" eb="34">
      <t>セイド</t>
    </rPh>
    <rPh sb="35" eb="37">
      <t>ドウニュウ</t>
    </rPh>
    <rPh sb="44" eb="45">
      <t>オモ</t>
    </rPh>
    <rPh sb="46" eb="48">
      <t>シシュツ</t>
    </rPh>
    <rPh sb="51" eb="53">
      <t>シテイ</t>
    </rPh>
    <rPh sb="53" eb="55">
      <t>カンリ</t>
    </rPh>
    <rPh sb="55" eb="56">
      <t>リョウ</t>
    </rPh>
    <rPh sb="60" eb="62">
      <t>ヘイメン</t>
    </rPh>
    <rPh sb="62" eb="65">
      <t>チュウシャジョウ</t>
    </rPh>
    <rPh sb="69" eb="71">
      <t>コンゴ</t>
    </rPh>
    <rPh sb="71" eb="72">
      <t>オオ</t>
    </rPh>
    <rPh sb="74" eb="76">
      <t>カイシュウ</t>
    </rPh>
    <rPh sb="76" eb="77">
      <t>トウ</t>
    </rPh>
    <rPh sb="78" eb="79">
      <t>オコナ</t>
    </rPh>
    <rPh sb="80" eb="8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</si>
</sst>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183.4</c:v>
                </c:pt>
                <c:pt idx="1">
                  <c:v>196.7</c:v>
                </c:pt>
                <c:pt idx="2">
                  <c:v>166.1</c:v>
                </c:pt>
                <c:pt idx="3">
                  <c:v>165.7</c:v>
                </c:pt>
                <c:pt idx="4">
                  <c:v>149.19999999999999</c:v>
                </c:pt>
              </c:numCache>
            </c:numRef>
          </c:val>
          <c:extLst>
            <c:ext xmlns:c16="http://schemas.microsoft.com/office/drawing/2014/chart" uri="{C3380CC4-5D6E-409C-BE32-E72D297353CC}">
              <c16:uniqueId val="{00000000-1637-4E44-80AF-04B0A383F490}"/>
            </c:ext>
          </c:extLst>
        </c:ser>
        <c:dLbls>
          <c:showLegendKey val="0"/>
          <c:showVal val="0"/>
          <c:showCatName val="0"/>
          <c:showSerName val="0"/>
          <c:showPercent val="0"/>
          <c:showBubbleSize val="0"/>
        </c:dLbls>
        <c:gapWidth val="150"/>
        <c:axId val="55915648"/>
        <c:axId val="559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1637-4E44-80AF-04B0A383F490}"/>
            </c:ext>
          </c:extLst>
        </c:ser>
        <c:dLbls>
          <c:showLegendKey val="0"/>
          <c:showVal val="0"/>
          <c:showCatName val="0"/>
          <c:showSerName val="0"/>
          <c:showPercent val="0"/>
          <c:showBubbleSize val="0"/>
        </c:dLbls>
        <c:marker val="1"/>
        <c:smooth val="0"/>
        <c:axId val="55915648"/>
        <c:axId val="55917568"/>
      </c:lineChart>
      <c:dateAx>
        <c:axId val="55915648"/>
        <c:scaling>
          <c:orientation val="minMax"/>
        </c:scaling>
        <c:delete val="1"/>
        <c:axPos val="b"/>
        <c:numFmt formatCode="ge" sourceLinked="1"/>
        <c:majorTickMark val="none"/>
        <c:minorTickMark val="none"/>
        <c:tickLblPos val="none"/>
        <c:crossAx val="55917568"/>
        <c:crosses val="autoZero"/>
        <c:auto val="1"/>
        <c:lblOffset val="100"/>
        <c:baseTimeUnit val="years"/>
      </c:dateAx>
      <c:valAx>
        <c:axId val="5591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91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F2-43D7-9C13-97A78BBABD4C}"/>
            </c:ext>
          </c:extLst>
        </c:ser>
        <c:dLbls>
          <c:showLegendKey val="0"/>
          <c:showVal val="0"/>
          <c:showCatName val="0"/>
          <c:showSerName val="0"/>
          <c:showPercent val="0"/>
          <c:showBubbleSize val="0"/>
        </c:dLbls>
        <c:gapWidth val="150"/>
        <c:axId val="102085760"/>
        <c:axId val="1020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A4F2-43D7-9C13-97A78BBABD4C}"/>
            </c:ext>
          </c:extLst>
        </c:ser>
        <c:dLbls>
          <c:showLegendKey val="0"/>
          <c:showVal val="0"/>
          <c:showCatName val="0"/>
          <c:showSerName val="0"/>
          <c:showPercent val="0"/>
          <c:showBubbleSize val="0"/>
        </c:dLbls>
        <c:marker val="1"/>
        <c:smooth val="0"/>
        <c:axId val="102085760"/>
        <c:axId val="102087680"/>
      </c:lineChart>
      <c:dateAx>
        <c:axId val="102085760"/>
        <c:scaling>
          <c:orientation val="minMax"/>
        </c:scaling>
        <c:delete val="1"/>
        <c:axPos val="b"/>
        <c:numFmt formatCode="ge" sourceLinked="1"/>
        <c:majorTickMark val="none"/>
        <c:minorTickMark val="none"/>
        <c:tickLblPos val="none"/>
        <c:crossAx val="102087680"/>
        <c:crosses val="autoZero"/>
        <c:auto val="1"/>
        <c:lblOffset val="100"/>
        <c:baseTimeUnit val="years"/>
      </c:dateAx>
      <c:valAx>
        <c:axId val="10208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8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FA0F-48F3-AB63-C951AC512CDC}"/>
            </c:ext>
          </c:extLst>
        </c:ser>
        <c:dLbls>
          <c:showLegendKey val="0"/>
          <c:showVal val="0"/>
          <c:showCatName val="0"/>
          <c:showSerName val="0"/>
          <c:showPercent val="0"/>
          <c:showBubbleSize val="0"/>
        </c:dLbls>
        <c:gapWidth val="150"/>
        <c:axId val="102195968"/>
        <c:axId val="1021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A0F-48F3-AB63-C951AC512CDC}"/>
            </c:ext>
          </c:extLst>
        </c:ser>
        <c:dLbls>
          <c:showLegendKey val="0"/>
          <c:showVal val="0"/>
          <c:showCatName val="0"/>
          <c:showSerName val="0"/>
          <c:showPercent val="0"/>
          <c:showBubbleSize val="0"/>
        </c:dLbls>
        <c:marker val="1"/>
        <c:smooth val="0"/>
        <c:axId val="102195968"/>
        <c:axId val="102197888"/>
      </c:lineChart>
      <c:dateAx>
        <c:axId val="102195968"/>
        <c:scaling>
          <c:orientation val="minMax"/>
        </c:scaling>
        <c:delete val="1"/>
        <c:axPos val="b"/>
        <c:numFmt formatCode="ge" sourceLinked="1"/>
        <c:majorTickMark val="none"/>
        <c:minorTickMark val="none"/>
        <c:tickLblPos val="none"/>
        <c:crossAx val="102197888"/>
        <c:crosses val="autoZero"/>
        <c:auto val="1"/>
        <c:lblOffset val="100"/>
        <c:baseTimeUnit val="years"/>
      </c:dateAx>
      <c:valAx>
        <c:axId val="10219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9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4979-43D9-AC5F-38266182C051}"/>
            </c:ext>
          </c:extLst>
        </c:ser>
        <c:dLbls>
          <c:showLegendKey val="0"/>
          <c:showVal val="0"/>
          <c:showCatName val="0"/>
          <c:showSerName val="0"/>
          <c:showPercent val="0"/>
          <c:showBubbleSize val="0"/>
        </c:dLbls>
        <c:gapWidth val="150"/>
        <c:axId val="102248832"/>
        <c:axId val="1022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979-43D9-AC5F-38266182C051}"/>
            </c:ext>
          </c:extLst>
        </c:ser>
        <c:dLbls>
          <c:showLegendKey val="0"/>
          <c:showVal val="0"/>
          <c:showCatName val="0"/>
          <c:showSerName val="0"/>
          <c:showPercent val="0"/>
          <c:showBubbleSize val="0"/>
        </c:dLbls>
        <c:marker val="1"/>
        <c:smooth val="0"/>
        <c:axId val="102248832"/>
        <c:axId val="102250752"/>
      </c:lineChart>
      <c:dateAx>
        <c:axId val="102248832"/>
        <c:scaling>
          <c:orientation val="minMax"/>
        </c:scaling>
        <c:delete val="1"/>
        <c:axPos val="b"/>
        <c:numFmt formatCode="ge" sourceLinked="1"/>
        <c:majorTickMark val="none"/>
        <c:minorTickMark val="none"/>
        <c:tickLblPos val="none"/>
        <c:crossAx val="102250752"/>
        <c:crosses val="autoZero"/>
        <c:auto val="1"/>
        <c:lblOffset val="100"/>
        <c:baseTimeUnit val="years"/>
      </c:dateAx>
      <c:valAx>
        <c:axId val="10225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24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A8-4986-B48B-08A456AE07AD}"/>
            </c:ext>
          </c:extLst>
        </c:ser>
        <c:dLbls>
          <c:showLegendKey val="0"/>
          <c:showVal val="0"/>
          <c:showCatName val="0"/>
          <c:showSerName val="0"/>
          <c:showPercent val="0"/>
          <c:showBubbleSize val="0"/>
        </c:dLbls>
        <c:gapWidth val="150"/>
        <c:axId val="102290944"/>
        <c:axId val="1022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ACA8-4986-B48B-08A456AE07AD}"/>
            </c:ext>
          </c:extLst>
        </c:ser>
        <c:dLbls>
          <c:showLegendKey val="0"/>
          <c:showVal val="0"/>
          <c:showCatName val="0"/>
          <c:showSerName val="0"/>
          <c:showPercent val="0"/>
          <c:showBubbleSize val="0"/>
        </c:dLbls>
        <c:marker val="1"/>
        <c:smooth val="0"/>
        <c:axId val="102290944"/>
        <c:axId val="102292864"/>
      </c:lineChart>
      <c:dateAx>
        <c:axId val="102290944"/>
        <c:scaling>
          <c:orientation val="minMax"/>
        </c:scaling>
        <c:delete val="1"/>
        <c:axPos val="b"/>
        <c:numFmt formatCode="ge" sourceLinked="1"/>
        <c:majorTickMark val="none"/>
        <c:minorTickMark val="none"/>
        <c:tickLblPos val="none"/>
        <c:crossAx val="102292864"/>
        <c:crosses val="autoZero"/>
        <c:auto val="1"/>
        <c:lblOffset val="100"/>
        <c:baseTimeUnit val="years"/>
      </c:dateAx>
      <c:valAx>
        <c:axId val="10229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29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F7C-4608-A5AD-12206143B17F}"/>
            </c:ext>
          </c:extLst>
        </c:ser>
        <c:dLbls>
          <c:showLegendKey val="0"/>
          <c:showVal val="0"/>
          <c:showCatName val="0"/>
          <c:showSerName val="0"/>
          <c:showPercent val="0"/>
          <c:showBubbleSize val="0"/>
        </c:dLbls>
        <c:gapWidth val="150"/>
        <c:axId val="102352384"/>
        <c:axId val="1023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5F7C-4608-A5AD-12206143B17F}"/>
            </c:ext>
          </c:extLst>
        </c:ser>
        <c:dLbls>
          <c:showLegendKey val="0"/>
          <c:showVal val="0"/>
          <c:showCatName val="0"/>
          <c:showSerName val="0"/>
          <c:showPercent val="0"/>
          <c:showBubbleSize val="0"/>
        </c:dLbls>
        <c:marker val="1"/>
        <c:smooth val="0"/>
        <c:axId val="102352384"/>
        <c:axId val="102354304"/>
      </c:lineChart>
      <c:dateAx>
        <c:axId val="102352384"/>
        <c:scaling>
          <c:orientation val="minMax"/>
        </c:scaling>
        <c:delete val="1"/>
        <c:axPos val="b"/>
        <c:numFmt formatCode="ge" sourceLinked="1"/>
        <c:majorTickMark val="none"/>
        <c:minorTickMark val="none"/>
        <c:tickLblPos val="none"/>
        <c:crossAx val="102354304"/>
        <c:crosses val="autoZero"/>
        <c:auto val="1"/>
        <c:lblOffset val="100"/>
        <c:baseTimeUnit val="years"/>
      </c:dateAx>
      <c:valAx>
        <c:axId val="102354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35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54.5</c:v>
                </c:pt>
                <c:pt idx="1">
                  <c:v>54.5</c:v>
                </c:pt>
                <c:pt idx="2">
                  <c:v>54.5</c:v>
                </c:pt>
                <c:pt idx="3">
                  <c:v>45.5</c:v>
                </c:pt>
                <c:pt idx="4">
                  <c:v>45.5</c:v>
                </c:pt>
              </c:numCache>
            </c:numRef>
          </c:val>
          <c:extLst>
            <c:ext xmlns:c16="http://schemas.microsoft.com/office/drawing/2014/chart" uri="{C3380CC4-5D6E-409C-BE32-E72D297353CC}">
              <c16:uniqueId val="{00000000-90B8-4945-9550-B501252328EA}"/>
            </c:ext>
          </c:extLst>
        </c:ser>
        <c:dLbls>
          <c:showLegendKey val="0"/>
          <c:showVal val="0"/>
          <c:showCatName val="0"/>
          <c:showSerName val="0"/>
          <c:showPercent val="0"/>
          <c:showBubbleSize val="0"/>
        </c:dLbls>
        <c:gapWidth val="150"/>
        <c:axId val="102397056"/>
        <c:axId val="10239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90B8-4945-9550-B501252328EA}"/>
            </c:ext>
          </c:extLst>
        </c:ser>
        <c:dLbls>
          <c:showLegendKey val="0"/>
          <c:showVal val="0"/>
          <c:showCatName val="0"/>
          <c:showSerName val="0"/>
          <c:showPercent val="0"/>
          <c:showBubbleSize val="0"/>
        </c:dLbls>
        <c:marker val="1"/>
        <c:smooth val="0"/>
        <c:axId val="102397056"/>
        <c:axId val="102398976"/>
      </c:lineChart>
      <c:dateAx>
        <c:axId val="102397056"/>
        <c:scaling>
          <c:orientation val="minMax"/>
        </c:scaling>
        <c:delete val="1"/>
        <c:axPos val="b"/>
        <c:numFmt formatCode="ge" sourceLinked="1"/>
        <c:majorTickMark val="none"/>
        <c:minorTickMark val="none"/>
        <c:tickLblPos val="none"/>
        <c:crossAx val="102398976"/>
        <c:crosses val="autoZero"/>
        <c:auto val="1"/>
        <c:lblOffset val="100"/>
        <c:baseTimeUnit val="years"/>
      </c:dateAx>
      <c:valAx>
        <c:axId val="10239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9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45.5</c:v>
                </c:pt>
                <c:pt idx="1">
                  <c:v>49.2</c:v>
                </c:pt>
                <c:pt idx="2">
                  <c:v>39.799999999999997</c:v>
                </c:pt>
                <c:pt idx="3">
                  <c:v>39.700000000000003</c:v>
                </c:pt>
                <c:pt idx="4">
                  <c:v>33</c:v>
                </c:pt>
              </c:numCache>
            </c:numRef>
          </c:val>
          <c:extLst>
            <c:ext xmlns:c16="http://schemas.microsoft.com/office/drawing/2014/chart" uri="{C3380CC4-5D6E-409C-BE32-E72D297353CC}">
              <c16:uniqueId val="{00000000-526F-416C-83BA-DE742B94030D}"/>
            </c:ext>
          </c:extLst>
        </c:ser>
        <c:dLbls>
          <c:showLegendKey val="0"/>
          <c:showVal val="0"/>
          <c:showCatName val="0"/>
          <c:showSerName val="0"/>
          <c:showPercent val="0"/>
          <c:showBubbleSize val="0"/>
        </c:dLbls>
        <c:gapWidth val="150"/>
        <c:axId val="102431744"/>
        <c:axId val="1025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526F-416C-83BA-DE742B94030D}"/>
            </c:ext>
          </c:extLst>
        </c:ser>
        <c:dLbls>
          <c:showLegendKey val="0"/>
          <c:showVal val="0"/>
          <c:showCatName val="0"/>
          <c:showSerName val="0"/>
          <c:showPercent val="0"/>
          <c:showBubbleSize val="0"/>
        </c:dLbls>
        <c:marker val="1"/>
        <c:smooth val="0"/>
        <c:axId val="102431744"/>
        <c:axId val="102507648"/>
      </c:lineChart>
      <c:dateAx>
        <c:axId val="102431744"/>
        <c:scaling>
          <c:orientation val="minMax"/>
        </c:scaling>
        <c:delete val="1"/>
        <c:axPos val="b"/>
        <c:numFmt formatCode="ge" sourceLinked="1"/>
        <c:majorTickMark val="none"/>
        <c:minorTickMark val="none"/>
        <c:tickLblPos val="none"/>
        <c:crossAx val="102507648"/>
        <c:crosses val="autoZero"/>
        <c:auto val="1"/>
        <c:lblOffset val="100"/>
        <c:baseTimeUnit val="years"/>
      </c:dateAx>
      <c:valAx>
        <c:axId val="10250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3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498</c:v>
                </c:pt>
                <c:pt idx="1">
                  <c:v>534</c:v>
                </c:pt>
                <c:pt idx="2">
                  <c:v>326</c:v>
                </c:pt>
                <c:pt idx="3">
                  <c:v>355</c:v>
                </c:pt>
                <c:pt idx="4">
                  <c:v>261</c:v>
                </c:pt>
              </c:numCache>
            </c:numRef>
          </c:val>
          <c:extLst>
            <c:ext xmlns:c16="http://schemas.microsoft.com/office/drawing/2014/chart" uri="{C3380CC4-5D6E-409C-BE32-E72D297353CC}">
              <c16:uniqueId val="{00000000-AE04-43A7-8564-66FFEB8FFBCE}"/>
            </c:ext>
          </c:extLst>
        </c:ser>
        <c:dLbls>
          <c:showLegendKey val="0"/>
          <c:showVal val="0"/>
          <c:showCatName val="0"/>
          <c:showSerName val="0"/>
          <c:showPercent val="0"/>
          <c:showBubbleSize val="0"/>
        </c:dLbls>
        <c:gapWidth val="150"/>
        <c:axId val="102550144"/>
        <c:axId val="1025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AE04-43A7-8564-66FFEB8FFBCE}"/>
            </c:ext>
          </c:extLst>
        </c:ser>
        <c:dLbls>
          <c:showLegendKey val="0"/>
          <c:showVal val="0"/>
          <c:showCatName val="0"/>
          <c:showSerName val="0"/>
          <c:showPercent val="0"/>
          <c:showBubbleSize val="0"/>
        </c:dLbls>
        <c:marker val="1"/>
        <c:smooth val="0"/>
        <c:axId val="102550144"/>
        <c:axId val="102556416"/>
      </c:lineChart>
      <c:dateAx>
        <c:axId val="102550144"/>
        <c:scaling>
          <c:orientation val="minMax"/>
        </c:scaling>
        <c:delete val="1"/>
        <c:axPos val="b"/>
        <c:numFmt formatCode="ge" sourceLinked="1"/>
        <c:majorTickMark val="none"/>
        <c:minorTickMark val="none"/>
        <c:tickLblPos val="none"/>
        <c:crossAx val="102556416"/>
        <c:crosses val="autoZero"/>
        <c:auto val="1"/>
        <c:lblOffset val="100"/>
        <c:baseTimeUnit val="years"/>
      </c:dateAx>
      <c:valAx>
        <c:axId val="102556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5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愛媛県八幡浜市　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384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183.4</v>
      </c>
      <c r="V31" s="110"/>
      <c r="W31" s="110"/>
      <c r="X31" s="110"/>
      <c r="Y31" s="110"/>
      <c r="Z31" s="110"/>
      <c r="AA31" s="110"/>
      <c r="AB31" s="110"/>
      <c r="AC31" s="110"/>
      <c r="AD31" s="110"/>
      <c r="AE31" s="110"/>
      <c r="AF31" s="110"/>
      <c r="AG31" s="110"/>
      <c r="AH31" s="110"/>
      <c r="AI31" s="110"/>
      <c r="AJ31" s="110"/>
      <c r="AK31" s="110"/>
      <c r="AL31" s="110"/>
      <c r="AM31" s="110"/>
      <c r="AN31" s="110">
        <f>データ!Z7</f>
        <v>196.7</v>
      </c>
      <c r="AO31" s="110"/>
      <c r="AP31" s="110"/>
      <c r="AQ31" s="110"/>
      <c r="AR31" s="110"/>
      <c r="AS31" s="110"/>
      <c r="AT31" s="110"/>
      <c r="AU31" s="110"/>
      <c r="AV31" s="110"/>
      <c r="AW31" s="110"/>
      <c r="AX31" s="110"/>
      <c r="AY31" s="110"/>
      <c r="AZ31" s="110"/>
      <c r="BA31" s="110"/>
      <c r="BB31" s="110"/>
      <c r="BC31" s="110"/>
      <c r="BD31" s="110"/>
      <c r="BE31" s="110"/>
      <c r="BF31" s="110"/>
      <c r="BG31" s="110">
        <f>データ!AA7</f>
        <v>166.1</v>
      </c>
      <c r="BH31" s="110"/>
      <c r="BI31" s="110"/>
      <c r="BJ31" s="110"/>
      <c r="BK31" s="110"/>
      <c r="BL31" s="110"/>
      <c r="BM31" s="110"/>
      <c r="BN31" s="110"/>
      <c r="BO31" s="110"/>
      <c r="BP31" s="110"/>
      <c r="BQ31" s="110"/>
      <c r="BR31" s="110"/>
      <c r="BS31" s="110"/>
      <c r="BT31" s="110"/>
      <c r="BU31" s="110"/>
      <c r="BV31" s="110"/>
      <c r="BW31" s="110"/>
      <c r="BX31" s="110"/>
      <c r="BY31" s="110"/>
      <c r="BZ31" s="110">
        <f>データ!AB7</f>
        <v>165.7</v>
      </c>
      <c r="CA31" s="110"/>
      <c r="CB31" s="110"/>
      <c r="CC31" s="110"/>
      <c r="CD31" s="110"/>
      <c r="CE31" s="110"/>
      <c r="CF31" s="110"/>
      <c r="CG31" s="110"/>
      <c r="CH31" s="110"/>
      <c r="CI31" s="110"/>
      <c r="CJ31" s="110"/>
      <c r="CK31" s="110"/>
      <c r="CL31" s="110"/>
      <c r="CM31" s="110"/>
      <c r="CN31" s="110"/>
      <c r="CO31" s="110"/>
      <c r="CP31" s="110"/>
      <c r="CQ31" s="110"/>
      <c r="CR31" s="110"/>
      <c r="CS31" s="110">
        <f>データ!AC7</f>
        <v>149.19999999999999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54.5</v>
      </c>
      <c r="JD31" s="81"/>
      <c r="JE31" s="81"/>
      <c r="JF31" s="81"/>
      <c r="JG31" s="81"/>
      <c r="JH31" s="81"/>
      <c r="JI31" s="81"/>
      <c r="JJ31" s="81"/>
      <c r="JK31" s="81"/>
      <c r="JL31" s="81"/>
      <c r="JM31" s="81"/>
      <c r="JN31" s="81"/>
      <c r="JO31" s="81"/>
      <c r="JP31" s="81"/>
      <c r="JQ31" s="81"/>
      <c r="JR31" s="81"/>
      <c r="JS31" s="81"/>
      <c r="JT31" s="81"/>
      <c r="JU31" s="82"/>
      <c r="JV31" s="80">
        <f>データ!DL7</f>
        <v>54.5</v>
      </c>
      <c r="JW31" s="81"/>
      <c r="JX31" s="81"/>
      <c r="JY31" s="81"/>
      <c r="JZ31" s="81"/>
      <c r="KA31" s="81"/>
      <c r="KB31" s="81"/>
      <c r="KC31" s="81"/>
      <c r="KD31" s="81"/>
      <c r="KE31" s="81"/>
      <c r="KF31" s="81"/>
      <c r="KG31" s="81"/>
      <c r="KH31" s="81"/>
      <c r="KI31" s="81"/>
      <c r="KJ31" s="81"/>
      <c r="KK31" s="81"/>
      <c r="KL31" s="81"/>
      <c r="KM31" s="81"/>
      <c r="KN31" s="82"/>
      <c r="KO31" s="80">
        <f>データ!DM7</f>
        <v>54.5</v>
      </c>
      <c r="KP31" s="81"/>
      <c r="KQ31" s="81"/>
      <c r="KR31" s="81"/>
      <c r="KS31" s="81"/>
      <c r="KT31" s="81"/>
      <c r="KU31" s="81"/>
      <c r="KV31" s="81"/>
      <c r="KW31" s="81"/>
      <c r="KX31" s="81"/>
      <c r="KY31" s="81"/>
      <c r="KZ31" s="81"/>
      <c r="LA31" s="81"/>
      <c r="LB31" s="81"/>
      <c r="LC31" s="81"/>
      <c r="LD31" s="81"/>
      <c r="LE31" s="81"/>
      <c r="LF31" s="81"/>
      <c r="LG31" s="82"/>
      <c r="LH31" s="80">
        <f>データ!DN7</f>
        <v>45.5</v>
      </c>
      <c r="LI31" s="81"/>
      <c r="LJ31" s="81"/>
      <c r="LK31" s="81"/>
      <c r="LL31" s="81"/>
      <c r="LM31" s="81"/>
      <c r="LN31" s="81"/>
      <c r="LO31" s="81"/>
      <c r="LP31" s="81"/>
      <c r="LQ31" s="81"/>
      <c r="LR31" s="81"/>
      <c r="LS31" s="81"/>
      <c r="LT31" s="81"/>
      <c r="LU31" s="81"/>
      <c r="LV31" s="81"/>
      <c r="LW31" s="81"/>
      <c r="LX31" s="81"/>
      <c r="LY31" s="81"/>
      <c r="LZ31" s="82"/>
      <c r="MA31" s="80">
        <f>データ!DO7</f>
        <v>45.5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45.5</v>
      </c>
      <c r="EM52" s="110"/>
      <c r="EN52" s="110"/>
      <c r="EO52" s="110"/>
      <c r="EP52" s="110"/>
      <c r="EQ52" s="110"/>
      <c r="ER52" s="110"/>
      <c r="ES52" s="110"/>
      <c r="ET52" s="110"/>
      <c r="EU52" s="110"/>
      <c r="EV52" s="110"/>
      <c r="EW52" s="110"/>
      <c r="EX52" s="110"/>
      <c r="EY52" s="110"/>
      <c r="EZ52" s="110"/>
      <c r="FA52" s="110"/>
      <c r="FB52" s="110"/>
      <c r="FC52" s="110"/>
      <c r="FD52" s="110"/>
      <c r="FE52" s="110">
        <f>データ!BG7</f>
        <v>49.2</v>
      </c>
      <c r="FF52" s="110"/>
      <c r="FG52" s="110"/>
      <c r="FH52" s="110"/>
      <c r="FI52" s="110"/>
      <c r="FJ52" s="110"/>
      <c r="FK52" s="110"/>
      <c r="FL52" s="110"/>
      <c r="FM52" s="110"/>
      <c r="FN52" s="110"/>
      <c r="FO52" s="110"/>
      <c r="FP52" s="110"/>
      <c r="FQ52" s="110"/>
      <c r="FR52" s="110"/>
      <c r="FS52" s="110"/>
      <c r="FT52" s="110"/>
      <c r="FU52" s="110"/>
      <c r="FV52" s="110"/>
      <c r="FW52" s="110"/>
      <c r="FX52" s="110">
        <f>データ!BH7</f>
        <v>39.799999999999997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39.700000000000003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33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498</v>
      </c>
      <c r="JD52" s="106"/>
      <c r="JE52" s="106"/>
      <c r="JF52" s="106"/>
      <c r="JG52" s="106"/>
      <c r="JH52" s="106"/>
      <c r="JI52" s="106"/>
      <c r="JJ52" s="106"/>
      <c r="JK52" s="106"/>
      <c r="JL52" s="106"/>
      <c r="JM52" s="106"/>
      <c r="JN52" s="106"/>
      <c r="JO52" s="106"/>
      <c r="JP52" s="106"/>
      <c r="JQ52" s="106"/>
      <c r="JR52" s="106"/>
      <c r="JS52" s="106"/>
      <c r="JT52" s="106"/>
      <c r="JU52" s="106"/>
      <c r="JV52" s="106">
        <f>データ!BR7</f>
        <v>534</v>
      </c>
      <c r="JW52" s="106"/>
      <c r="JX52" s="106"/>
      <c r="JY52" s="106"/>
      <c r="JZ52" s="106"/>
      <c r="KA52" s="106"/>
      <c r="KB52" s="106"/>
      <c r="KC52" s="106"/>
      <c r="KD52" s="106"/>
      <c r="KE52" s="106"/>
      <c r="KF52" s="106"/>
      <c r="KG52" s="106"/>
      <c r="KH52" s="106"/>
      <c r="KI52" s="106"/>
      <c r="KJ52" s="106"/>
      <c r="KK52" s="106"/>
      <c r="KL52" s="106"/>
      <c r="KM52" s="106"/>
      <c r="KN52" s="106"/>
      <c r="KO52" s="106">
        <f>データ!BS7</f>
        <v>326</v>
      </c>
      <c r="KP52" s="106"/>
      <c r="KQ52" s="106"/>
      <c r="KR52" s="106"/>
      <c r="KS52" s="106"/>
      <c r="KT52" s="106"/>
      <c r="KU52" s="106"/>
      <c r="KV52" s="106"/>
      <c r="KW52" s="106"/>
      <c r="KX52" s="106"/>
      <c r="KY52" s="106"/>
      <c r="KZ52" s="106"/>
      <c r="LA52" s="106"/>
      <c r="LB52" s="106"/>
      <c r="LC52" s="106"/>
      <c r="LD52" s="106"/>
      <c r="LE52" s="106"/>
      <c r="LF52" s="106"/>
      <c r="LG52" s="106"/>
      <c r="LH52" s="106">
        <f>データ!BT7</f>
        <v>355</v>
      </c>
      <c r="LI52" s="106"/>
      <c r="LJ52" s="106"/>
      <c r="LK52" s="106"/>
      <c r="LL52" s="106"/>
      <c r="LM52" s="106"/>
      <c r="LN52" s="106"/>
      <c r="LO52" s="106"/>
      <c r="LP52" s="106"/>
      <c r="LQ52" s="106"/>
      <c r="LR52" s="106"/>
      <c r="LS52" s="106"/>
      <c r="LT52" s="106"/>
      <c r="LU52" s="106"/>
      <c r="LV52" s="106"/>
      <c r="LW52" s="106"/>
      <c r="LX52" s="106"/>
      <c r="LY52" s="106"/>
      <c r="LZ52" s="106"/>
      <c r="MA52" s="106">
        <f>データ!BU7</f>
        <v>261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tcDxN5n5a1nbe/ZraJJuCtIJRHUqKBxE5L3gQ6VKjHnrMitpXbzrZjMXq5NqPSWNGt8pzS00xqtspbS3ONLSDg==" saltValue="cHdZsHfHWj/4raMuxsncp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88</v>
      </c>
      <c r="AV5" s="59" t="s">
        <v>103</v>
      </c>
      <c r="AW5" s="59" t="s">
        <v>100</v>
      </c>
      <c r="AX5" s="59" t="s">
        <v>91</v>
      </c>
      <c r="AY5" s="59" t="s">
        <v>102</v>
      </c>
      <c r="AZ5" s="59" t="s">
        <v>93</v>
      </c>
      <c r="BA5" s="59" t="s">
        <v>94</v>
      </c>
      <c r="BB5" s="59" t="s">
        <v>95</v>
      </c>
      <c r="BC5" s="59" t="s">
        <v>96</v>
      </c>
      <c r="BD5" s="59" t="s">
        <v>97</v>
      </c>
      <c r="BE5" s="59" t="s">
        <v>98</v>
      </c>
      <c r="BF5" s="59" t="s">
        <v>88</v>
      </c>
      <c r="BG5" s="59" t="s">
        <v>89</v>
      </c>
      <c r="BH5" s="59" t="s">
        <v>90</v>
      </c>
      <c r="BI5" s="59" t="s">
        <v>91</v>
      </c>
      <c r="BJ5" s="59" t="s">
        <v>102</v>
      </c>
      <c r="BK5" s="59" t="s">
        <v>93</v>
      </c>
      <c r="BL5" s="59" t="s">
        <v>94</v>
      </c>
      <c r="BM5" s="59" t="s">
        <v>95</v>
      </c>
      <c r="BN5" s="59" t="s">
        <v>96</v>
      </c>
      <c r="BO5" s="59" t="s">
        <v>97</v>
      </c>
      <c r="BP5" s="59" t="s">
        <v>98</v>
      </c>
      <c r="BQ5" s="59" t="s">
        <v>88</v>
      </c>
      <c r="BR5" s="59" t="s">
        <v>103</v>
      </c>
      <c r="BS5" s="59" t="s">
        <v>90</v>
      </c>
      <c r="BT5" s="59" t="s">
        <v>91</v>
      </c>
      <c r="BU5" s="59" t="s">
        <v>92</v>
      </c>
      <c r="BV5" s="59" t="s">
        <v>93</v>
      </c>
      <c r="BW5" s="59" t="s">
        <v>94</v>
      </c>
      <c r="BX5" s="59" t="s">
        <v>95</v>
      </c>
      <c r="BY5" s="59" t="s">
        <v>96</v>
      </c>
      <c r="BZ5" s="59" t="s">
        <v>97</v>
      </c>
      <c r="CA5" s="59" t="s">
        <v>98</v>
      </c>
      <c r="CB5" s="59" t="s">
        <v>99</v>
      </c>
      <c r="CC5" s="59" t="s">
        <v>103</v>
      </c>
      <c r="CD5" s="59" t="s">
        <v>100</v>
      </c>
      <c r="CE5" s="59" t="s">
        <v>91</v>
      </c>
      <c r="CF5" s="59" t="s">
        <v>102</v>
      </c>
      <c r="CG5" s="59" t="s">
        <v>93</v>
      </c>
      <c r="CH5" s="59" t="s">
        <v>94</v>
      </c>
      <c r="CI5" s="59" t="s">
        <v>95</v>
      </c>
      <c r="CJ5" s="59" t="s">
        <v>96</v>
      </c>
      <c r="CK5" s="59" t="s">
        <v>97</v>
      </c>
      <c r="CL5" s="59" t="s">
        <v>98</v>
      </c>
      <c r="CM5" s="150"/>
      <c r="CN5" s="150"/>
      <c r="CO5" s="59" t="s">
        <v>88</v>
      </c>
      <c r="CP5" s="59" t="s">
        <v>89</v>
      </c>
      <c r="CQ5" s="59" t="s">
        <v>100</v>
      </c>
      <c r="CR5" s="59" t="s">
        <v>91</v>
      </c>
      <c r="CS5" s="59" t="s">
        <v>92</v>
      </c>
      <c r="CT5" s="59" t="s">
        <v>93</v>
      </c>
      <c r="CU5" s="59" t="s">
        <v>94</v>
      </c>
      <c r="CV5" s="59" t="s">
        <v>95</v>
      </c>
      <c r="CW5" s="59" t="s">
        <v>96</v>
      </c>
      <c r="CX5" s="59" t="s">
        <v>97</v>
      </c>
      <c r="CY5" s="59" t="s">
        <v>98</v>
      </c>
      <c r="CZ5" s="59" t="s">
        <v>88</v>
      </c>
      <c r="DA5" s="59" t="s">
        <v>103</v>
      </c>
      <c r="DB5" s="59" t="s">
        <v>100</v>
      </c>
      <c r="DC5" s="59" t="s">
        <v>101</v>
      </c>
      <c r="DD5" s="59" t="s">
        <v>102</v>
      </c>
      <c r="DE5" s="59" t="s">
        <v>93</v>
      </c>
      <c r="DF5" s="59" t="s">
        <v>94</v>
      </c>
      <c r="DG5" s="59" t="s">
        <v>95</v>
      </c>
      <c r="DH5" s="59" t="s">
        <v>96</v>
      </c>
      <c r="DI5" s="59" t="s">
        <v>97</v>
      </c>
      <c r="DJ5" s="59" t="s">
        <v>35</v>
      </c>
      <c r="DK5" s="59" t="s">
        <v>99</v>
      </c>
      <c r="DL5" s="59" t="s">
        <v>89</v>
      </c>
      <c r="DM5" s="59" t="s">
        <v>100</v>
      </c>
      <c r="DN5" s="59" t="s">
        <v>91</v>
      </c>
      <c r="DO5" s="59" t="s">
        <v>92</v>
      </c>
      <c r="DP5" s="59" t="s">
        <v>93</v>
      </c>
      <c r="DQ5" s="59" t="s">
        <v>94</v>
      </c>
      <c r="DR5" s="59" t="s">
        <v>95</v>
      </c>
      <c r="DS5" s="59" t="s">
        <v>96</v>
      </c>
      <c r="DT5" s="59" t="s">
        <v>97</v>
      </c>
      <c r="DU5" s="59" t="s">
        <v>98</v>
      </c>
    </row>
    <row r="6" spans="1:125" s="66" customFormat="1" x14ac:dyDescent="0.15">
      <c r="A6" s="49" t="s">
        <v>104</v>
      </c>
      <c r="B6" s="60">
        <f>B8</f>
        <v>2018</v>
      </c>
      <c r="C6" s="60">
        <f t="shared" ref="C6:X6" si="1">C8</f>
        <v>382043</v>
      </c>
      <c r="D6" s="60">
        <f t="shared" si="1"/>
        <v>47</v>
      </c>
      <c r="E6" s="60">
        <f t="shared" si="1"/>
        <v>14</v>
      </c>
      <c r="F6" s="60">
        <f t="shared" si="1"/>
        <v>0</v>
      </c>
      <c r="G6" s="60">
        <f t="shared" si="1"/>
        <v>3</v>
      </c>
      <c r="H6" s="60" t="str">
        <f>SUBSTITUTE(H8,"　","")</f>
        <v>愛媛県八幡浜市</v>
      </c>
      <c r="I6" s="60" t="str">
        <f t="shared" si="1"/>
        <v>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384</v>
      </c>
      <c r="V6" s="63">
        <f t="shared" si="1"/>
        <v>11</v>
      </c>
      <c r="W6" s="63">
        <f t="shared" si="1"/>
        <v>120</v>
      </c>
      <c r="X6" s="62" t="str">
        <f t="shared" si="1"/>
        <v>代行制</v>
      </c>
      <c r="Y6" s="64">
        <f>IF(Y8="-",NA(),Y8)</f>
        <v>183.4</v>
      </c>
      <c r="Z6" s="64">
        <f t="shared" ref="Z6:AH6" si="2">IF(Z8="-",NA(),Z8)</f>
        <v>196.7</v>
      </c>
      <c r="AA6" s="64">
        <f t="shared" si="2"/>
        <v>166.1</v>
      </c>
      <c r="AB6" s="64">
        <f t="shared" si="2"/>
        <v>165.7</v>
      </c>
      <c r="AC6" s="64">
        <f t="shared" si="2"/>
        <v>149.19999999999999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45.5</v>
      </c>
      <c r="BG6" s="64">
        <f t="shared" ref="BG6:BO6" si="5">IF(BG8="-",NA(),BG8)</f>
        <v>49.2</v>
      </c>
      <c r="BH6" s="64">
        <f t="shared" si="5"/>
        <v>39.799999999999997</v>
      </c>
      <c r="BI6" s="64">
        <f t="shared" si="5"/>
        <v>39.700000000000003</v>
      </c>
      <c r="BJ6" s="64">
        <f t="shared" si="5"/>
        <v>33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498</v>
      </c>
      <c r="BR6" s="65">
        <f t="shared" ref="BR6:BZ6" si="6">IF(BR8="-",NA(),BR8)</f>
        <v>534</v>
      </c>
      <c r="BS6" s="65">
        <f t="shared" si="6"/>
        <v>326</v>
      </c>
      <c r="BT6" s="65">
        <f t="shared" si="6"/>
        <v>355</v>
      </c>
      <c r="BU6" s="65">
        <f t="shared" si="6"/>
        <v>261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105</v>
      </c>
      <c r="CM6" s="63">
        <f t="shared" ref="CM6:CN6" si="7">CM8</f>
        <v>0</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54.5</v>
      </c>
      <c r="DL6" s="64">
        <f t="shared" ref="DL6:DT6" si="9">IF(DL8="-",NA(),DL8)</f>
        <v>54.5</v>
      </c>
      <c r="DM6" s="64">
        <f t="shared" si="9"/>
        <v>54.5</v>
      </c>
      <c r="DN6" s="64">
        <f t="shared" si="9"/>
        <v>45.5</v>
      </c>
      <c r="DO6" s="64">
        <f t="shared" si="9"/>
        <v>45.5</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382043</v>
      </c>
      <c r="D7" s="60">
        <f t="shared" si="10"/>
        <v>47</v>
      </c>
      <c r="E7" s="60">
        <f t="shared" si="10"/>
        <v>14</v>
      </c>
      <c r="F7" s="60">
        <f t="shared" si="10"/>
        <v>0</v>
      </c>
      <c r="G7" s="60">
        <f t="shared" si="10"/>
        <v>3</v>
      </c>
      <c r="H7" s="60" t="str">
        <f t="shared" si="10"/>
        <v>愛媛県　八幡浜市</v>
      </c>
      <c r="I7" s="60" t="str">
        <f t="shared" si="10"/>
        <v>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384</v>
      </c>
      <c r="V7" s="63">
        <f t="shared" si="10"/>
        <v>11</v>
      </c>
      <c r="W7" s="63">
        <f t="shared" si="10"/>
        <v>120</v>
      </c>
      <c r="X7" s="62" t="str">
        <f t="shared" si="10"/>
        <v>代行制</v>
      </c>
      <c r="Y7" s="64">
        <f>Y8</f>
        <v>183.4</v>
      </c>
      <c r="Z7" s="64">
        <f t="shared" ref="Z7:AH7" si="11">Z8</f>
        <v>196.7</v>
      </c>
      <c r="AA7" s="64">
        <f t="shared" si="11"/>
        <v>166.1</v>
      </c>
      <c r="AB7" s="64">
        <f t="shared" si="11"/>
        <v>165.7</v>
      </c>
      <c r="AC7" s="64">
        <f t="shared" si="11"/>
        <v>149.19999999999999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45.5</v>
      </c>
      <c r="BG7" s="64">
        <f t="shared" ref="BG7:BO7" si="14">BG8</f>
        <v>49.2</v>
      </c>
      <c r="BH7" s="64">
        <f t="shared" si="14"/>
        <v>39.799999999999997</v>
      </c>
      <c r="BI7" s="64">
        <f t="shared" si="14"/>
        <v>39.700000000000003</v>
      </c>
      <c r="BJ7" s="64">
        <f t="shared" si="14"/>
        <v>33</v>
      </c>
      <c r="BK7" s="64">
        <f t="shared" si="14"/>
        <v>40.700000000000003</v>
      </c>
      <c r="BL7" s="64">
        <f t="shared" si="14"/>
        <v>38.200000000000003</v>
      </c>
      <c r="BM7" s="64">
        <f t="shared" si="14"/>
        <v>34.6</v>
      </c>
      <c r="BN7" s="64">
        <f t="shared" si="14"/>
        <v>37.6</v>
      </c>
      <c r="BO7" s="64">
        <f t="shared" si="14"/>
        <v>33.200000000000003</v>
      </c>
      <c r="BP7" s="61"/>
      <c r="BQ7" s="65">
        <f>BQ8</f>
        <v>498</v>
      </c>
      <c r="BR7" s="65">
        <f t="shared" ref="BR7:BZ7" si="15">BR8</f>
        <v>534</v>
      </c>
      <c r="BS7" s="65">
        <f t="shared" si="15"/>
        <v>326</v>
      </c>
      <c r="BT7" s="65">
        <f t="shared" si="15"/>
        <v>355</v>
      </c>
      <c r="BU7" s="65">
        <f t="shared" si="15"/>
        <v>261</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54.5</v>
      </c>
      <c r="DL7" s="64">
        <f t="shared" ref="DL7:DT7" si="17">DL8</f>
        <v>54.5</v>
      </c>
      <c r="DM7" s="64">
        <f t="shared" si="17"/>
        <v>54.5</v>
      </c>
      <c r="DN7" s="64">
        <f t="shared" si="17"/>
        <v>45.5</v>
      </c>
      <c r="DO7" s="64">
        <f t="shared" si="17"/>
        <v>45.5</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382043</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26</v>
      </c>
      <c r="S8" s="69" t="s">
        <v>118</v>
      </c>
      <c r="T8" s="69" t="s">
        <v>119</v>
      </c>
      <c r="U8" s="70">
        <v>384</v>
      </c>
      <c r="V8" s="70">
        <v>11</v>
      </c>
      <c r="W8" s="70">
        <v>120</v>
      </c>
      <c r="X8" s="69" t="s">
        <v>120</v>
      </c>
      <c r="Y8" s="71">
        <v>183.4</v>
      </c>
      <c r="Z8" s="71">
        <v>196.7</v>
      </c>
      <c r="AA8" s="71">
        <v>166.1</v>
      </c>
      <c r="AB8" s="71">
        <v>165.7</v>
      </c>
      <c r="AC8" s="71">
        <v>149.19999999999999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45.5</v>
      </c>
      <c r="BG8" s="71">
        <v>49.2</v>
      </c>
      <c r="BH8" s="71">
        <v>39.799999999999997</v>
      </c>
      <c r="BI8" s="71">
        <v>39.700000000000003</v>
      </c>
      <c r="BJ8" s="71">
        <v>33</v>
      </c>
      <c r="BK8" s="71">
        <v>40.700000000000003</v>
      </c>
      <c r="BL8" s="71">
        <v>38.200000000000003</v>
      </c>
      <c r="BM8" s="71">
        <v>34.6</v>
      </c>
      <c r="BN8" s="71">
        <v>37.6</v>
      </c>
      <c r="BO8" s="71">
        <v>33.200000000000003</v>
      </c>
      <c r="BP8" s="68">
        <v>26.3</v>
      </c>
      <c r="BQ8" s="72">
        <v>498</v>
      </c>
      <c r="BR8" s="72">
        <v>534</v>
      </c>
      <c r="BS8" s="72">
        <v>326</v>
      </c>
      <c r="BT8" s="73">
        <v>355</v>
      </c>
      <c r="BU8" s="73">
        <v>261</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0</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54.5</v>
      </c>
      <c r="DL8" s="71">
        <v>54.5</v>
      </c>
      <c r="DM8" s="71">
        <v>54.5</v>
      </c>
      <c r="DN8" s="71">
        <v>45.5</v>
      </c>
      <c r="DO8" s="71">
        <v>45.5</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2019-12-05T07:28:37Z</dcterms:created>
  <dcterms:modified xsi:type="dcterms:W3CDTF">2020-02-14T04:05:05Z</dcterms:modified>
  <cp:category/>
</cp:coreProperties>
</file>