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HT2T6JKzGDF3rPEZXOJPnVJR7We733av0cefJu0cov/pbNEqmHPEGweYBqo3hahYtZr2f29HWBDuoE5QDF6VuA==" workbookSaltValue="f7qk1hqL/+3h7DqdH9kLZ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BG30" i="4"/>
  <c r="KO30" i="4"/>
  <c r="BG51" i="4"/>
  <c r="AV76" i="4"/>
  <c r="KO51" i="4"/>
  <c r="LE76" i="4"/>
  <c r="FX51" i="4"/>
  <c r="HP76" i="4"/>
  <c r="FX30" i="4"/>
  <c r="HA76" i="4"/>
  <c r="AN51" i="4"/>
  <c r="FE30" i="4"/>
  <c r="AG76" i="4"/>
  <c r="JV30" i="4"/>
  <c r="AN30" i="4"/>
  <c r="JV51" i="4"/>
  <c r="KP76" i="4"/>
  <c r="FE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<sst xmlns="http://schemas.openxmlformats.org/spreadsheetml/2006/main" count="278" uniqueCount="127">
  <si>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</si>
  <si>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</si>
  <si>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</si>
  <si>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</si>
  <si>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</si>
  <si>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</si>
  <si>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</si>
  <si>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</si>
  <si>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</si>
  <si>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</si>
  <si>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</si>
  <si>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</si>
  <si>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</si>
  <si>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</si>
  <si>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</si>
  <si>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</si>
  <si>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</si>
  <si>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</si>
  <si>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</si>
  <si>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</si>
  <si>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</si>
  <si>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</si>
  <si>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</si>
  <si>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</si>
  <si>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</si>
  <si>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</si>
  <si>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</si>
  <si>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</si>
  <si>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</si>
  <si>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</si>
  <si>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</si>
  <si>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</si>
  <si>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</si>
  <si>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</si>
  <si>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</si>
  <si>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</si>
  <si>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</si>
  <si>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</si>
  <si>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</si>
  <si>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</si>
  <si>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</si>
  <si>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</si>
  <si>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</si>
  <si>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</si>
  <si>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</si>
  <si>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</si>
  <si>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</si>
  <si>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</si>
  <si>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</si>
  <si>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</si>
  <si>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</si>
  <si>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</si>
  <si>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</si>
  <si>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</si>
  <si>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</si>
  <si>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</si>
  <si>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</si>
  <si>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</si>
  <si>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</si>
  <si>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</si>
  <si>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</si>
  <si>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</si>
  <si>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</si>
  <si>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</si>
  <si>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</si>
  <si>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</si>
  <si>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</si>
  <si>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</si>
  <si>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</si>
  <si>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</si>
  <si>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</si>
  <si>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</si>
  <si>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</si>
  <si>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</si>
  <si>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</si>
  <si>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</si>
  <si>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</si>
  <si>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</si>
  <si>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</si>
  <si>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</si>
  <si>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</si>
  <si>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</si>
  <si>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</si>
  <si>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</si>
  <si>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</si>
  <si>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</si>
  <si>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</si>
  <si>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</si>
  <si>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</si>
  <si>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</si>
  <si>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</si>
  <si>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</si>
  <si>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</si>
  <si>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</si>
  <si>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</si>
  <si>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</si>
  <si>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</si>
  <si>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</si>
  <si>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</si>
  <si>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</si>
  <si>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</si>
  <si>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</si>
  <si>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</si>
  <si>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</si>
  <si>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</si>
  <si>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</si>
  <si>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中央駐車場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</si>
  <si>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</si>
  <si>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</si>
  <si>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</si>
  <si>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</si>
  <si>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</si>
  <si>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</si>
  <si>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</si>
  <si>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</si>
  <si>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</si>
  <si>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</si>
  <si>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</si>
  <si>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</si>
  <si>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</si>
  <si>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</si>
  <si>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</si>
  <si>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</si>
  <si>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類似施設平均値を上回っているが、駐車場施設の修繕や、駐車券の増刷等により支出が増加した平成26年度と防犯カメラの更新を行った平成30年度は比率が下がっている。
④売上高ＧＯＰ
⑤ＥＢＩＴＤＡ
　売上高ＧＯＰ比率は、類似施設を上回っており、利益率は高い。
　ＥＢＩＴＤＡが平均値を下回っているのは、収容台数が33台と小規模な駐車場であり、利益そのものが少ないことが原因として挙げられる。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6" eb="29">
      <t>チュウシャジョウ</t>
    </rPh>
    <rPh sb="29" eb="31">
      <t>シセツ</t>
    </rPh>
    <rPh sb="32" eb="34">
      <t>シュウゼン</t>
    </rPh>
    <rPh sb="36" eb="39">
      <t>チュウシャケン</t>
    </rPh>
    <rPh sb="40" eb="42">
      <t>ゾウサツ</t>
    </rPh>
    <rPh sb="42" eb="43">
      <t>トウ</t>
    </rPh>
    <rPh sb="46" eb="48">
      <t>シシュツ</t>
    </rPh>
    <rPh sb="49" eb="51">
      <t>ゾウカ</t>
    </rPh>
    <rPh sb="53" eb="55">
      <t>ヘイセイ</t>
    </rPh>
    <rPh sb="57" eb="59">
      <t>ネンド</t>
    </rPh>
    <rPh sb="60" eb="62">
      <t>ボウハン</t>
    </rPh>
    <rPh sb="66" eb="68">
      <t>コウシン</t>
    </rPh>
    <rPh sb="69" eb="70">
      <t>オコナ</t>
    </rPh>
    <rPh sb="72" eb="74">
      <t>ヘイセイ</t>
    </rPh>
    <rPh sb="76" eb="78">
      <t>ネンド</t>
    </rPh>
    <rPh sb="79" eb="81">
      <t>ヒリツ</t>
    </rPh>
    <rPh sb="82" eb="83">
      <t>サ</t>
    </rPh>
    <rPh sb="91" eb="93">
      <t>ウリアゲ</t>
    </rPh>
    <rPh sb="93" eb="94">
      <t>ダカ</t>
    </rPh>
    <rPh sb="107" eb="109">
      <t>ウリアゲ</t>
    </rPh>
    <rPh sb="109" eb="110">
      <t>ダカ</t>
    </rPh>
    <rPh sb="113" eb="115">
      <t>ヒリツ</t>
    </rPh>
    <rPh sb="117" eb="119">
      <t>ルイジ</t>
    </rPh>
    <rPh sb="119" eb="121">
      <t>シセツ</t>
    </rPh>
    <rPh sb="122" eb="124">
      <t>ウワマワ</t>
    </rPh>
    <rPh sb="129" eb="131">
      <t>リエキ</t>
    </rPh>
    <rPh sb="131" eb="132">
      <t>リツ</t>
    </rPh>
    <rPh sb="133" eb="134">
      <t>タカ</t>
    </rPh>
    <rPh sb="145" eb="148">
      <t>ヘイキンチ</t>
    </rPh>
    <rPh sb="149" eb="151">
      <t>シタマワ</t>
    </rPh>
    <rPh sb="158" eb="160">
      <t>シュウヨウ</t>
    </rPh>
    <rPh sb="160" eb="162">
      <t>ダイスウ</t>
    </rPh>
    <rPh sb="165" eb="166">
      <t>ダイ</t>
    </rPh>
    <rPh sb="167" eb="170">
      <t>ショウキボ</t>
    </rPh>
    <rPh sb="171" eb="174">
      <t>チュウシャジョウ</t>
    </rPh>
    <rPh sb="178" eb="180">
      <t>リエキ</t>
    </rPh>
    <rPh sb="185" eb="186">
      <t>スク</t>
    </rPh>
    <rPh sb="191" eb="193">
      <t>ゲンイン</t>
    </rPh>
    <rPh sb="196" eb="197">
      <t>ア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</si>
  <si>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</si>
  <si>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　減少傾向にあったが、現在はほぼ横ばいで推移している。類似施設平均値を若干上回っている。</t>
    <rPh sb="1" eb="3">
      <t>カドウ</t>
    </rPh>
    <rPh sb="3" eb="4">
      <t>リツ</t>
    </rPh>
    <rPh sb="6" eb="8">
      <t>ゲンショウ</t>
    </rPh>
    <rPh sb="8" eb="10">
      <t>ケイコウ</t>
    </rPh>
    <rPh sb="16" eb="18">
      <t>ゲンザイ</t>
    </rPh>
    <rPh sb="21" eb="22">
      <t>ヨコ</t>
    </rPh>
    <rPh sb="25" eb="27">
      <t>スイイ</t>
    </rPh>
    <rPh sb="32" eb="34">
      <t>ルイジ</t>
    </rPh>
    <rPh sb="34" eb="36">
      <t>シセツ</t>
    </rPh>
    <rPh sb="36" eb="39">
      <t>ヘイキンチ</t>
    </rPh>
    <rPh sb="40" eb="42">
      <t>ジャッカン</t>
    </rPh>
    <rPh sb="42" eb="44">
      <t>ウワマワ</t>
    </rPh>
    <phoneticPr fontId="5"/>
  </si>
  <si>
    <t>　収入は減少傾向にあるが、営業に関する収益性は平均値以上である。稼働率についても平均値以上の値となっている。
　中心市街地に位置するため、買い物客等の利用が多い。
　平成30年度に30分無料を導入したことにより、収入は減少したが、利用台数は増加している。</t>
    <rPh sb="1" eb="3">
      <t>シュウニュウ</t>
    </rPh>
    <rPh sb="4" eb="6">
      <t>ゲンショウ</t>
    </rPh>
    <rPh sb="6" eb="8">
      <t>ケイコウ</t>
    </rPh>
    <rPh sb="13" eb="15">
      <t>エイギョウ</t>
    </rPh>
    <rPh sb="16" eb="17">
      <t>カン</t>
    </rPh>
    <rPh sb="19" eb="22">
      <t>シュウエキセイ</t>
    </rPh>
    <rPh sb="23" eb="26">
      <t>ヘイキンチ</t>
    </rPh>
    <rPh sb="26" eb="28">
      <t>イジョウ</t>
    </rPh>
    <rPh sb="32" eb="34">
      <t>カドウ</t>
    </rPh>
    <rPh sb="34" eb="35">
      <t>リツ</t>
    </rPh>
    <rPh sb="40" eb="42">
      <t>ヘイキン</t>
    </rPh>
    <rPh sb="42" eb="43">
      <t>チ</t>
    </rPh>
    <rPh sb="43" eb="45">
      <t>イジョウ</t>
    </rPh>
    <rPh sb="46" eb="47">
      <t>アタイ</t>
    </rPh>
    <rPh sb="56" eb="58">
      <t>チュウシン</t>
    </rPh>
    <rPh sb="58" eb="61">
      <t>シガイチ</t>
    </rPh>
    <rPh sb="62" eb="64">
      <t>イチ</t>
    </rPh>
    <rPh sb="69" eb="70">
      <t>カ</t>
    </rPh>
    <rPh sb="71" eb="72">
      <t>モノ</t>
    </rPh>
    <rPh sb="72" eb="73">
      <t>キャク</t>
    </rPh>
    <rPh sb="73" eb="74">
      <t>トウ</t>
    </rPh>
    <rPh sb="75" eb="77">
      <t>リヨウ</t>
    </rPh>
    <rPh sb="78" eb="79">
      <t>オオ</t>
    </rPh>
    <rPh sb="83" eb="85">
      <t>ヘイセイ</t>
    </rPh>
    <rPh sb="87" eb="89">
      <t>ネンド</t>
    </rPh>
    <rPh sb="92" eb="93">
      <t>フン</t>
    </rPh>
    <rPh sb="93" eb="95">
      <t>ムリョウ</t>
    </rPh>
    <rPh sb="96" eb="98">
      <t>ドウニュウ</t>
    </rPh>
    <rPh sb="106" eb="108">
      <t>シュウニュウ</t>
    </rPh>
    <rPh sb="109" eb="111">
      <t>ゲンショウ</t>
    </rPh>
    <rPh sb="115" eb="117">
      <t>リヨウ</t>
    </rPh>
    <rPh sb="117" eb="119">
      <t>ダイスウ</t>
    </rPh>
    <rPh sb="120" eb="122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</si>
</sst>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302.10000000000002</c:v>
                </c:pt>
                <c:pt idx="1">
                  <c:v>497.4</c:v>
                </c:pt>
                <c:pt idx="2">
                  <c:v>553</c:v>
                </c:pt>
                <c:pt idx="3">
                  <c:v>592.4</c:v>
                </c:pt>
                <c:pt idx="4">
                  <c:v>385.3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8-499C-B892-E4F204C83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48704"/>
        <c:axId val="5545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99C-B892-E4F204C83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8704"/>
        <c:axId val="55450624"/>
      </c:lineChart>
      <c:dateAx>
        <c:axId val="5544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50624"/>
        <c:crosses val="autoZero"/>
        <c:auto val="1"/>
        <c:lblOffset val="100"/>
        <c:baseTimeUnit val="years"/>
      </c:dateAx>
      <c:valAx>
        <c:axId val="5545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448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8-4E06-B35A-89DB974A1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82752"/>
        <c:axId val="1058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8-4E06-B35A-89DB974A1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2752"/>
        <c:axId val="105884672"/>
      </c:lineChart>
      <c:dateAx>
        <c:axId val="1058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84672"/>
        <c:crosses val="autoZero"/>
        <c:auto val="1"/>
        <c:lblOffset val="100"/>
        <c:baseTimeUnit val="years"/>
      </c:dateAx>
      <c:valAx>
        <c:axId val="1058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882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F99-43C4-9097-87167C0A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01152"/>
        <c:axId val="1060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9-43C4-9097-87167C0A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01152"/>
        <c:axId val="106003072"/>
      </c:lineChart>
      <c:dateAx>
        <c:axId val="10600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003072"/>
        <c:crosses val="autoZero"/>
        <c:auto val="1"/>
        <c:lblOffset val="100"/>
        <c:baseTimeUnit val="years"/>
      </c:dateAx>
      <c:valAx>
        <c:axId val="1060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00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83F-427A-8D44-817A5D02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20384"/>
        <c:axId val="10592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F-427A-8D44-817A5D02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20384"/>
        <c:axId val="105926656"/>
      </c:lineChart>
      <c:dateAx>
        <c:axId val="10592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26656"/>
        <c:crosses val="autoZero"/>
        <c:auto val="1"/>
        <c:lblOffset val="100"/>
        <c:baseTimeUnit val="years"/>
      </c:dateAx>
      <c:valAx>
        <c:axId val="10592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920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4-4969-8B91-84C2E6F7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61344"/>
        <c:axId val="10596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4-4969-8B91-84C2E6F7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61344"/>
        <c:axId val="105967616"/>
      </c:lineChart>
      <c:dateAx>
        <c:axId val="10596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67616"/>
        <c:crosses val="autoZero"/>
        <c:auto val="1"/>
        <c:lblOffset val="100"/>
        <c:baseTimeUnit val="years"/>
      </c:dateAx>
      <c:valAx>
        <c:axId val="10596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961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E6B-B968-3789CD29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3472"/>
        <c:axId val="10615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0-4E6B-B968-3789CD29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53472"/>
        <c:axId val="106155392"/>
      </c:lineChart>
      <c:dateAx>
        <c:axId val="10615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55392"/>
        <c:crosses val="autoZero"/>
        <c:auto val="1"/>
        <c:lblOffset val="100"/>
        <c:baseTimeUnit val="years"/>
      </c:dateAx>
      <c:valAx>
        <c:axId val="10615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15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169.7</c:v>
                </c:pt>
                <c:pt idx="1">
                  <c:v>169.7</c:v>
                </c:pt>
                <c:pt idx="2">
                  <c:v>175.8</c:v>
                </c:pt>
                <c:pt idx="3">
                  <c:v>181.8</c:v>
                </c:pt>
                <c:pt idx="4">
                  <c:v>190.9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E6C-8BA0-B731E972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98144"/>
        <c:axId val="1062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7-4E6C-8BA0-B731E972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8144"/>
        <c:axId val="106200064"/>
      </c:lineChart>
      <c:dateAx>
        <c:axId val="1061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00064"/>
        <c:crosses val="autoZero"/>
        <c:auto val="1"/>
        <c:lblOffset val="100"/>
        <c:baseTimeUnit val="years"/>
      </c:dateAx>
      <c:valAx>
        <c:axId val="10620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9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79.7</c:v>
                </c:pt>
                <c:pt idx="2">
                  <c:v>81.7</c:v>
                </c:pt>
                <c:pt idx="3">
                  <c:v>82.9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D-4E2C-B694-608E6827F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2448"/>
        <c:axId val="1063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D-4E2C-B694-608E6827F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2448"/>
        <c:axId val="106312448"/>
      </c:lineChart>
      <c:dateAx>
        <c:axId val="10623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12448"/>
        <c:crosses val="autoZero"/>
        <c:auto val="1"/>
        <c:lblOffset val="100"/>
        <c:baseTimeUnit val="years"/>
      </c:dateAx>
      <c:valAx>
        <c:axId val="1063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23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3250</c:v>
                </c:pt>
                <c:pt idx="1">
                  <c:v>3787</c:v>
                </c:pt>
                <c:pt idx="2">
                  <c:v>3846</c:v>
                </c:pt>
                <c:pt idx="3">
                  <c:v>4062</c:v>
                </c:pt>
                <c:pt idx="4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B-42BF-9F06-94F1DE88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46752"/>
        <c:axId val="10635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B-42BF-9F06-94F1DE88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46752"/>
        <c:axId val="106353024"/>
      </c:lineChart>
      <c:dateAx>
        <c:axId val="10634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53024"/>
        <c:crosses val="autoZero"/>
        <c:auto val="1"/>
        <c:lblOffset val="100"/>
        <c:baseTimeUnit val="years"/>
      </c:dateAx>
      <c:valAx>
        <c:axId val="10635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34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913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20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33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302.10000000000002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497.4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553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592.4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385.3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169.7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169.7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175.8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181.8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190.9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66.900000000000006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79.7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82.9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74.099999999999994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3250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3787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3846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4062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2796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0o4xvRglW6oqmhgVnWcu2QVL3mhR7xvkdpaNiImP9M4AsYqayn20Wc+kU4WFcRmAFoPF00eQcqCdFfxZlqI6Q==" saltValue="6Zbx533F6Xel3GdDoBHud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101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愛媛県八幡浜市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20</v>
      </c>
      <c r="S6" s="62" t="str">
        <f t="shared" si="1"/>
        <v>公共施設</v>
      </c>
      <c r="T6" s="62" t="str">
        <f t="shared" si="1"/>
        <v>無</v>
      </c>
      <c r="U6" s="63">
        <f t="shared" si="1"/>
        <v>913</v>
      </c>
      <c r="V6" s="63">
        <f t="shared" si="1"/>
        <v>33</v>
      </c>
      <c r="W6" s="63">
        <f t="shared" si="1"/>
        <v>120</v>
      </c>
      <c r="X6" s="62" t="str">
        <f t="shared" si="1"/>
        <v>代行制</v>
      </c>
      <c r="Y6" s="64">
        <f>IF(Y8="-",NA(),Y8)</f>
        <v>302.10000000000002</v>
      </c>
      <c r="Z6" s="64">
        <f t="shared" ref="Z6:AH6" si="2">IF(Z8="-",NA(),Z8)</f>
        <v>497.4</v>
      </c>
      <c r="AA6" s="64">
        <f t="shared" si="2"/>
        <v>553</v>
      </c>
      <c r="AB6" s="64">
        <f t="shared" si="2"/>
        <v>592.4</v>
      </c>
      <c r="AC6" s="64">
        <f t="shared" si="2"/>
        <v>385.3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66.900000000000006</v>
      </c>
      <c r="BG6" s="64">
        <f t="shared" ref="BG6:BO6" si="5">IF(BG8="-",NA(),BG8)</f>
        <v>79.7</v>
      </c>
      <c r="BH6" s="64">
        <f t="shared" si="5"/>
        <v>81.7</v>
      </c>
      <c r="BI6" s="64">
        <f t="shared" si="5"/>
        <v>82.9</v>
      </c>
      <c r="BJ6" s="64">
        <f t="shared" si="5"/>
        <v>74.099999999999994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3250</v>
      </c>
      <c r="BR6" s="65">
        <f t="shared" ref="BR6:BZ6" si="6">IF(BR8="-",NA(),BR8)</f>
        <v>3787</v>
      </c>
      <c r="BS6" s="65">
        <f t="shared" si="6"/>
        <v>3846</v>
      </c>
      <c r="BT6" s="65">
        <f t="shared" si="6"/>
        <v>4062</v>
      </c>
      <c r="BU6" s="65">
        <f t="shared" si="6"/>
        <v>2796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59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169.7</v>
      </c>
      <c r="DL6" s="64">
        <f t="shared" ref="DL6:DT6" si="9">IF(DL8="-",NA(),DL8)</f>
        <v>169.7</v>
      </c>
      <c r="DM6" s="64">
        <f t="shared" si="9"/>
        <v>175.8</v>
      </c>
      <c r="DN6" s="64">
        <f t="shared" si="9"/>
        <v>181.8</v>
      </c>
      <c r="DO6" s="64">
        <f t="shared" si="9"/>
        <v>190.9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103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八幡浜市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20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913</v>
      </c>
      <c r="V7" s="63">
        <f t="shared" si="10"/>
        <v>33</v>
      </c>
      <c r="W7" s="63">
        <f t="shared" si="10"/>
        <v>120</v>
      </c>
      <c r="X7" s="62" t="str">
        <f t="shared" si="10"/>
        <v>代行制</v>
      </c>
      <c r="Y7" s="64">
        <f>Y8</f>
        <v>302.10000000000002</v>
      </c>
      <c r="Z7" s="64">
        <f t="shared" ref="Z7:AH7" si="11">Z8</f>
        <v>497.4</v>
      </c>
      <c r="AA7" s="64">
        <f t="shared" si="11"/>
        <v>553</v>
      </c>
      <c r="AB7" s="64">
        <f t="shared" si="11"/>
        <v>592.4</v>
      </c>
      <c r="AC7" s="64">
        <f t="shared" si="11"/>
        <v>385.3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66.900000000000006</v>
      </c>
      <c r="BG7" s="64">
        <f t="shared" ref="BG7:BO7" si="14">BG8</f>
        <v>79.7</v>
      </c>
      <c r="BH7" s="64">
        <f t="shared" si="14"/>
        <v>81.7</v>
      </c>
      <c r="BI7" s="64">
        <f t="shared" si="14"/>
        <v>82.9</v>
      </c>
      <c r="BJ7" s="64">
        <f t="shared" si="14"/>
        <v>74.099999999999994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3250</v>
      </c>
      <c r="BR7" s="65">
        <f t="shared" ref="BR7:BZ7" si="15">BR8</f>
        <v>3787</v>
      </c>
      <c r="BS7" s="65">
        <f t="shared" si="15"/>
        <v>3846</v>
      </c>
      <c r="BT7" s="65">
        <f t="shared" si="15"/>
        <v>4062</v>
      </c>
      <c r="BU7" s="65">
        <f t="shared" si="15"/>
        <v>2796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59</v>
      </c>
      <c r="CN7" s="63">
        <f>CN8</f>
        <v>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169.7</v>
      </c>
      <c r="DL7" s="64">
        <f t="shared" ref="DL7:DT7" si="17">DL8</f>
        <v>169.7</v>
      </c>
      <c r="DM7" s="64">
        <f t="shared" si="17"/>
        <v>175.8</v>
      </c>
      <c r="DN7" s="64">
        <f t="shared" si="17"/>
        <v>181.8</v>
      </c>
      <c r="DO7" s="64">
        <f t="shared" si="17"/>
        <v>190.9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7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20</v>
      </c>
      <c r="S8" s="69" t="s">
        <v>115</v>
      </c>
      <c r="T8" s="69" t="s">
        <v>116</v>
      </c>
      <c r="U8" s="70">
        <v>913</v>
      </c>
      <c r="V8" s="70">
        <v>33</v>
      </c>
      <c r="W8" s="70">
        <v>120</v>
      </c>
      <c r="X8" s="69" t="s">
        <v>117</v>
      </c>
      <c r="Y8" s="71">
        <v>302.10000000000002</v>
      </c>
      <c r="Z8" s="71">
        <v>497.4</v>
      </c>
      <c r="AA8" s="71">
        <v>553</v>
      </c>
      <c r="AB8" s="71">
        <v>592.4</v>
      </c>
      <c r="AC8" s="71">
        <v>385.3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66.900000000000006</v>
      </c>
      <c r="BG8" s="71">
        <v>79.7</v>
      </c>
      <c r="BH8" s="71">
        <v>81.7</v>
      </c>
      <c r="BI8" s="71">
        <v>82.9</v>
      </c>
      <c r="BJ8" s="71">
        <v>74.099999999999994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3250</v>
      </c>
      <c r="BR8" s="72">
        <v>3787</v>
      </c>
      <c r="BS8" s="72">
        <v>3846</v>
      </c>
      <c r="BT8" s="73">
        <v>4062</v>
      </c>
      <c r="BU8" s="73">
        <v>2796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59</v>
      </c>
      <c r="CN8" s="70">
        <v>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169.7</v>
      </c>
      <c r="DL8" s="71">
        <v>169.7</v>
      </c>
      <c r="DM8" s="71">
        <v>175.8</v>
      </c>
      <c r="DN8" s="71">
        <v>181.8</v>
      </c>
      <c r="DO8" s="71">
        <v>190.9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2019-12-05T07:28:42Z</dcterms:created>
  <dcterms:modified xsi:type="dcterms:W3CDTF">2020-02-14T04:06:11Z</dcterms:modified>
  <cp:category/>
</cp:coreProperties>
</file>