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zJACyxt/nnzYeY5XbRJNmedwG1NeIhQqeRjNsjcDYNCgNADnYLmyHlQiTb37gkvjrKH2p57olCd1zc/kqSGdw==" workbookSaltValue="5dRw9HmFyGM0TrrOBk02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A51" i="4"/>
  <c r="MI76" i="4"/>
  <c r="HJ51" i="4"/>
  <c r="MA30" i="4"/>
  <c r="CS51" i="4"/>
  <c r="HJ30" i="4"/>
  <c r="IT76" i="4"/>
  <c r="CS30" i="4"/>
  <c r="C11" i="5"/>
  <c r="D11" i="5"/>
  <c r="E11" i="5"/>
  <c r="B11" i="5"/>
  <c r="BZ30" i="4" l="1"/>
  <c r="BK76" i="4"/>
  <c r="LH51" i="4"/>
  <c r="LT76" i="4"/>
  <c r="GQ51" i="4"/>
  <c r="LH30" i="4"/>
  <c r="IE76" i="4"/>
  <c r="BZ51" i="4"/>
  <c r="GQ30" i="4"/>
  <c r="HP76" i="4"/>
  <c r="BG30" i="4"/>
  <c r="FX30" i="4"/>
  <c r="AV76" i="4"/>
  <c r="KO51" i="4"/>
  <c r="LE76" i="4"/>
  <c r="FX51" i="4"/>
  <c r="KO30" i="4"/>
  <c r="BG51"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<sst xmlns="http://schemas.openxmlformats.org/spreadsheetml/2006/main" count="278" uniqueCount="127">
  <si>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</si>
  <si>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</si>
  <si>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</si>
  <si>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</si>
  <si>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</si>
  <si>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</si>
  <si>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</si>
  <si>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</si>
  <si>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</si>
  <si>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</si>
  <si>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</si>
  <si>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</si>
  <si>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</si>
  <si>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</si>
  <si>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</si>
  <si>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</si>
  <si>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</si>
  <si>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</si>
  <si>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</si>
  <si>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</si>
  <si>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</si>
  <si>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</si>
  <si>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</si>
  <si>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</si>
  <si>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</si>
  <si>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</si>
  <si>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</si>
  <si>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</si>
  <si>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</si>
  <si>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</si>
  <si>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</si>
  <si>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</si>
  <si>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</si>
  <si>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</si>
  <si>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</si>
  <si>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</si>
  <si>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</si>
  <si>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</si>
  <si>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</si>
  <si>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</si>
  <si>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</si>
  <si>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</si>
  <si>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</si>
  <si>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</si>
  <si>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</si>
  <si>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</si>
  <si>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</si>
  <si>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</si>
  <si>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</si>
  <si>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</si>
  <si>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</si>
  <si>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</si>
  <si>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</si>
  <si>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</si>
  <si>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</si>
  <si>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</si>
  <si>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</si>
  <si>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</si>
  <si>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</si>
  <si>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</si>
  <si>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</si>
  <si>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</si>
  <si>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</si>
  <si>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</si>
  <si>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</si>
  <si>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</si>
  <si>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</si>
  <si>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</si>
  <si>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</si>
  <si>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</si>
  <si>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</si>
  <si>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</si>
  <si>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</si>
  <si>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</si>
  <si>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</si>
  <si>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</si>
  <si>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</si>
  <si>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</si>
  <si>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</si>
  <si>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</si>
  <si>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</si>
  <si>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</si>
  <si>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</si>
  <si>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</si>
  <si>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</si>
  <si>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</si>
  <si>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</si>
  <si>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</si>
  <si>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</si>
  <si>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</si>
  <si>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</si>
  <si>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</si>
  <si>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</si>
  <si>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</si>
  <si>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</si>
  <si>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</si>
  <si>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</si>
  <si>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</si>
  <si>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</si>
  <si>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</si>
  <si>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</si>
  <si>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</si>
  <si>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</si>
  <si>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</si>
  <si>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</si>
  <si>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</si>
  <si>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</si>
  <si>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</si>
  <si>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</si>
  <si>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</si>
  <si>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</si>
  <si>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</si>
  <si>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</si>
  <si>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</si>
  <si>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</si>
  <si>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</si>
  <si>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</si>
  <si>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</si>
  <si>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</si>
  <si>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</si>
  <si>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</si>
  <si>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</si>
  <si>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</si>
  <si>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類似施設を大きく下回っている。主な支出は指定管理料であり、5年毎に見直しをしている。
④売上高GOP比率
⑤EBITDA
　売上高GOP比率は類似施設と比較してやや下回っている。
　EBITDAは平均値を大きく下回っているのは、収容台数が11台と少なく小規模な駐車場であり、利益そのものが出ていないことが原因として挙げられる。</t>
    <rPh sb="1" eb="4">
      <t>シュウエキテキ</t>
    </rPh>
    <rPh sb="4" eb="6">
      <t>シュウシ</t>
    </rPh>
    <rPh sb="6" eb="8">
      <t>ヒリツ</t>
    </rPh>
    <rPh sb="10" eb="12">
      <t>ルイジ</t>
    </rPh>
    <rPh sb="12" eb="14">
      <t>シセツ</t>
    </rPh>
    <rPh sb="15" eb="16">
      <t>オオ</t>
    </rPh>
    <rPh sb="18" eb="20">
      <t>シタマワ</t>
    </rPh>
    <rPh sb="25" eb="26">
      <t>オモ</t>
    </rPh>
    <rPh sb="27" eb="29">
      <t>シシュツ</t>
    </rPh>
    <rPh sb="30" eb="32">
      <t>シテイ</t>
    </rPh>
    <rPh sb="32" eb="34">
      <t>カンリ</t>
    </rPh>
    <rPh sb="34" eb="35">
      <t>リョウ</t>
    </rPh>
    <rPh sb="40" eb="41">
      <t>ネン</t>
    </rPh>
    <rPh sb="41" eb="42">
      <t>ゴト</t>
    </rPh>
    <rPh sb="43" eb="45">
      <t>ミナオ</t>
    </rPh>
    <rPh sb="55" eb="57">
      <t>ウリアゲ</t>
    </rPh>
    <rPh sb="57" eb="58">
      <t>ダカ</t>
    </rPh>
    <rPh sb="61" eb="63">
      <t>ヒリツ</t>
    </rPh>
    <rPh sb="73" eb="75">
      <t>ウリアゲ</t>
    </rPh>
    <rPh sb="75" eb="76">
      <t>ダカ</t>
    </rPh>
    <rPh sb="79" eb="81">
      <t>ヒリツ</t>
    </rPh>
    <rPh sb="82" eb="84">
      <t>ルイジ</t>
    </rPh>
    <rPh sb="84" eb="86">
      <t>シセツ</t>
    </rPh>
    <rPh sb="87" eb="89">
      <t>ヒカク</t>
    </rPh>
    <rPh sb="93" eb="95">
      <t>シタマワ</t>
    </rPh>
    <rPh sb="109" eb="112">
      <t>ヘイキンチ</t>
    </rPh>
    <rPh sb="113" eb="114">
      <t>オオ</t>
    </rPh>
    <rPh sb="116" eb="118">
      <t>シタマワ</t>
    </rPh>
    <rPh sb="125" eb="127">
      <t>シュウヨウ</t>
    </rPh>
    <rPh sb="127" eb="129">
      <t>ダイスウ</t>
    </rPh>
    <rPh sb="132" eb="133">
      <t>ダイ</t>
    </rPh>
    <rPh sb="134" eb="135">
      <t>スク</t>
    </rPh>
    <rPh sb="137" eb="140">
      <t>ショウキボ</t>
    </rPh>
    <rPh sb="141" eb="144">
      <t>チュウシャジョウ</t>
    </rPh>
    <rPh sb="148" eb="150">
      <t>リエキ</t>
    </rPh>
    <rPh sb="163" eb="165">
      <t>ゲンイン</t>
    </rPh>
    <rPh sb="168" eb="169">
      <t>ア</t>
    </rPh>
    <phoneticPr fontId="5"/>
  </si>
  <si>
    <t>⑧設備投資見込額
　精算機等の設備に老朽化がみられ、今後施設の無料開放化も含めて検討している。</t>
    <rPh sb="1" eb="3">
      <t>セツビ</t>
    </rPh>
    <rPh sb="3" eb="5">
      <t>トウシ</t>
    </rPh>
    <rPh sb="5" eb="7">
      <t>ミコミ</t>
    </rPh>
    <rPh sb="7" eb="8">
      <t>ガク</t>
    </rPh>
    <rPh sb="10" eb="13">
      <t>セイサンキ</t>
    </rPh>
    <rPh sb="13" eb="14">
      <t>トウ</t>
    </rPh>
    <rPh sb="15" eb="17">
      <t>セツビ</t>
    </rPh>
    <rPh sb="18" eb="21">
      <t>ロウキュウカ</t>
    </rPh>
    <rPh sb="26" eb="28">
      <t>コンゴ</t>
    </rPh>
    <rPh sb="28" eb="30">
      <t>シセツ</t>
    </rPh>
    <rPh sb="31" eb="33">
      <t>ムリョウ</t>
    </rPh>
    <rPh sb="33" eb="36">
      <t>カイホウカ</t>
    </rPh>
    <rPh sb="37" eb="38">
      <t>フク</t>
    </rPh>
    <rPh sb="40" eb="42">
      <t>ケントウ</t>
    </rPh>
    <phoneticPr fontId="5"/>
  </si>
  <si>
    <t>⑪稼働率
　近年はほぼ横ばいで推移している。類似施設の平均を大きく下回っており、同規模の他の時間貸し市営駐車場と比較しても数値は下回っている。
　中心市街地から少し離れた駅前に位置していることが、稼働率の低い原因と考えられる。</t>
    <rPh sb="1" eb="3">
      <t>カドウ</t>
    </rPh>
    <rPh sb="3" eb="4">
      <t>リツ</t>
    </rPh>
    <rPh sb="6" eb="8">
      <t>キンネン</t>
    </rPh>
    <rPh sb="11" eb="12">
      <t>ヨコ</t>
    </rPh>
    <rPh sb="15" eb="17">
      <t>スイイ</t>
    </rPh>
    <rPh sb="22" eb="24">
      <t>ルイジ</t>
    </rPh>
    <rPh sb="24" eb="26">
      <t>シセツ</t>
    </rPh>
    <rPh sb="27" eb="29">
      <t>ヘイキン</t>
    </rPh>
    <rPh sb="30" eb="31">
      <t>オオ</t>
    </rPh>
    <rPh sb="33" eb="35">
      <t>シタマワ</t>
    </rPh>
    <rPh sb="40" eb="43">
      <t>ドウキボ</t>
    </rPh>
    <rPh sb="44" eb="45">
      <t>タ</t>
    </rPh>
    <rPh sb="46" eb="48">
      <t>ジカン</t>
    </rPh>
    <rPh sb="48" eb="49">
      <t>ガ</t>
    </rPh>
    <rPh sb="50" eb="52">
      <t>シエイ</t>
    </rPh>
    <rPh sb="52" eb="55">
      <t>チュウシャジョウ</t>
    </rPh>
    <rPh sb="56" eb="58">
      <t>ヒカク</t>
    </rPh>
    <rPh sb="61" eb="63">
      <t>スウチ</t>
    </rPh>
    <rPh sb="64" eb="66">
      <t>シタマワ</t>
    </rPh>
    <rPh sb="73" eb="75">
      <t>チュウシン</t>
    </rPh>
    <rPh sb="75" eb="78">
      <t>シガイチ</t>
    </rPh>
    <rPh sb="80" eb="81">
      <t>スコ</t>
    </rPh>
    <rPh sb="82" eb="83">
      <t>ハナ</t>
    </rPh>
    <rPh sb="85" eb="87">
      <t>エキマエ</t>
    </rPh>
    <rPh sb="88" eb="90">
      <t>イチ</t>
    </rPh>
    <rPh sb="98" eb="100">
      <t>カドウ</t>
    </rPh>
    <rPh sb="100" eb="101">
      <t>リツ</t>
    </rPh>
    <rPh sb="102" eb="103">
      <t>ヒク</t>
    </rPh>
    <rPh sb="104" eb="106">
      <t>ゲンイン</t>
    </rPh>
    <rPh sb="107" eb="108">
      <t>カンガ</t>
    </rPh>
    <phoneticPr fontId="5"/>
  </si>
  <si>
    <t>　収入は、中心市街地にある時間貸し駐車場と比べて少ない。指定管理者制度を導入しているため、主な支出はその指定管理料である。
　今後は機器の老朽化が見られ、稼働率も低いため、時間貸しを廃止し、無料開放することも検討している。</t>
    <rPh sb="1" eb="3">
      <t>シュウニュウ</t>
    </rPh>
    <rPh sb="5" eb="7">
      <t>チュウシン</t>
    </rPh>
    <rPh sb="7" eb="10">
      <t>シガイチ</t>
    </rPh>
    <rPh sb="13" eb="15">
      <t>ジカン</t>
    </rPh>
    <rPh sb="15" eb="16">
      <t>ガ</t>
    </rPh>
    <rPh sb="17" eb="20">
      <t>チュウシャジョウ</t>
    </rPh>
    <rPh sb="21" eb="22">
      <t>クラ</t>
    </rPh>
    <rPh sb="24" eb="25">
      <t>スク</t>
    </rPh>
    <rPh sb="28" eb="30">
      <t>シテイ</t>
    </rPh>
    <rPh sb="30" eb="33">
      <t>カンリシャ</t>
    </rPh>
    <rPh sb="33" eb="35">
      <t>セイド</t>
    </rPh>
    <rPh sb="36" eb="38">
      <t>ドウニュウ</t>
    </rPh>
    <rPh sb="45" eb="46">
      <t>オモ</t>
    </rPh>
    <rPh sb="47" eb="49">
      <t>シシュツ</t>
    </rPh>
    <rPh sb="52" eb="54">
      <t>シテイ</t>
    </rPh>
    <rPh sb="54" eb="56">
      <t>カンリ</t>
    </rPh>
    <rPh sb="56" eb="57">
      <t>リョウ</t>
    </rPh>
    <rPh sb="63" eb="65">
      <t>コンゴ</t>
    </rPh>
    <rPh sb="66" eb="68">
      <t>キキ</t>
    </rPh>
    <rPh sb="69" eb="72">
      <t>ロウキュウカ</t>
    </rPh>
    <rPh sb="73" eb="74">
      <t>ミ</t>
    </rPh>
    <rPh sb="77" eb="79">
      <t>カドウ</t>
    </rPh>
    <rPh sb="79" eb="80">
      <t>リツ</t>
    </rPh>
    <rPh sb="81" eb="82">
      <t>ヒク</t>
    </rPh>
    <rPh sb="86" eb="88">
      <t>ジカン</t>
    </rPh>
    <rPh sb="88" eb="89">
      <t>ガ</t>
    </rPh>
    <rPh sb="91" eb="93">
      <t>ハイシ</t>
    </rPh>
    <rPh sb="95" eb="97">
      <t>ムリョウ</t>
    </rPh>
    <rPh sb="97" eb="99">
      <t>カイホウ</t>
    </rPh>
    <rPh sb="104" eb="10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</si>
</sst>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165.7</c:v>
                </c:pt>
                <c:pt idx="1">
                  <c:v>149.19999999999999</c:v>
                </c:pt>
                <c:pt idx="2">
                  <c:v>168.4</c:v>
                </c:pt>
                <c:pt idx="3">
                  <c:v>99.3</c:v>
                </c:pt>
                <c:pt idx="4">
                  <c:v>94.2</c:v>
                </c:pt>
              </c:numCache>
            </c:numRef>
          </c:val>
          <c:extLst>
            <c:ext xmlns:c16="http://schemas.microsoft.com/office/drawing/2014/chart" uri="{C3380CC4-5D6E-409C-BE32-E72D297353CC}">
              <c16:uniqueId val="{00000000-CFC8-499E-A7EB-B46E1C34E437}"/>
            </c:ext>
          </c:extLst>
        </c:ser>
        <c:dLbls>
          <c:showLegendKey val="0"/>
          <c:showVal val="0"/>
          <c:showCatName val="0"/>
          <c:showSerName val="0"/>
          <c:showPercent val="0"/>
          <c:showBubbleSize val="0"/>
        </c:dLbls>
        <c:gapWidth val="150"/>
        <c:axId val="53528064"/>
        <c:axId val="53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CFC8-499E-A7EB-B46E1C34E437}"/>
            </c:ext>
          </c:extLst>
        </c:ser>
        <c:dLbls>
          <c:showLegendKey val="0"/>
          <c:showVal val="0"/>
          <c:showCatName val="0"/>
          <c:showSerName val="0"/>
          <c:showPercent val="0"/>
          <c:showBubbleSize val="0"/>
        </c:dLbls>
        <c:marker val="1"/>
        <c:smooth val="0"/>
        <c:axId val="53528064"/>
        <c:axId val="53529984"/>
      </c:lineChart>
      <c:catAx>
        <c:axId val="53528064"/>
        <c:scaling>
          <c:orientation val="minMax"/>
        </c:scaling>
        <c:delete val="1"/>
        <c:axPos val="b"/>
        <c:numFmt formatCode="General" sourceLinked="1"/>
        <c:majorTickMark val="none"/>
        <c:minorTickMark val="none"/>
        <c:tickLblPos val="none"/>
        <c:crossAx val="53529984"/>
        <c:crosses val="autoZero"/>
        <c:auto val="1"/>
        <c:lblAlgn val="ctr"/>
        <c:lblOffset val="100"/>
        <c:noMultiLvlLbl val="1"/>
      </c:catAx>
      <c:valAx>
        <c:axId val="535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CA-46D7-991C-632509DA54D4}"/>
            </c:ext>
          </c:extLst>
        </c:ser>
        <c:dLbls>
          <c:showLegendKey val="0"/>
          <c:showVal val="0"/>
          <c:showCatName val="0"/>
          <c:showSerName val="0"/>
          <c:showPercent val="0"/>
          <c:showBubbleSize val="0"/>
        </c:dLbls>
        <c:gapWidth val="150"/>
        <c:axId val="99177984"/>
        <c:axId val="99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A0CA-46D7-991C-632509DA54D4}"/>
            </c:ext>
          </c:extLst>
        </c:ser>
        <c:dLbls>
          <c:showLegendKey val="0"/>
          <c:showVal val="0"/>
          <c:showCatName val="0"/>
          <c:showSerName val="0"/>
          <c:showPercent val="0"/>
          <c:showBubbleSize val="0"/>
        </c:dLbls>
        <c:marker val="1"/>
        <c:smooth val="0"/>
        <c:axId val="99177984"/>
        <c:axId val="99179904"/>
      </c:lineChart>
      <c:catAx>
        <c:axId val="99177984"/>
        <c:scaling>
          <c:orientation val="minMax"/>
        </c:scaling>
        <c:delete val="1"/>
        <c:axPos val="b"/>
        <c:numFmt formatCode="General" sourceLinked="1"/>
        <c:majorTickMark val="none"/>
        <c:minorTickMark val="none"/>
        <c:tickLblPos val="none"/>
        <c:crossAx val="99179904"/>
        <c:crosses val="autoZero"/>
        <c:auto val="1"/>
        <c:lblAlgn val="ctr"/>
        <c:lblOffset val="100"/>
        <c:noMultiLvlLbl val="1"/>
      </c:catAx>
      <c:valAx>
        <c:axId val="9917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651-4C60-A611-D3EB027DC719}"/>
            </c:ext>
          </c:extLst>
        </c:ser>
        <c:dLbls>
          <c:showLegendKey val="0"/>
          <c:showVal val="0"/>
          <c:showCatName val="0"/>
          <c:showSerName val="0"/>
          <c:showPercent val="0"/>
          <c:showBubbleSize val="0"/>
        </c:dLbls>
        <c:gapWidth val="150"/>
        <c:axId val="99558528"/>
        <c:axId val="995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51-4C60-A611-D3EB027DC719}"/>
            </c:ext>
          </c:extLst>
        </c:ser>
        <c:dLbls>
          <c:showLegendKey val="0"/>
          <c:showVal val="0"/>
          <c:showCatName val="0"/>
          <c:showSerName val="0"/>
          <c:showPercent val="0"/>
          <c:showBubbleSize val="0"/>
        </c:dLbls>
        <c:marker val="1"/>
        <c:smooth val="0"/>
        <c:axId val="99558528"/>
        <c:axId val="99560448"/>
      </c:lineChart>
      <c:catAx>
        <c:axId val="99558528"/>
        <c:scaling>
          <c:orientation val="minMax"/>
        </c:scaling>
        <c:delete val="1"/>
        <c:axPos val="b"/>
        <c:numFmt formatCode="General" sourceLinked="1"/>
        <c:majorTickMark val="none"/>
        <c:minorTickMark val="none"/>
        <c:tickLblPos val="none"/>
        <c:crossAx val="99560448"/>
        <c:crosses val="autoZero"/>
        <c:auto val="1"/>
        <c:lblAlgn val="ctr"/>
        <c:lblOffset val="100"/>
        <c:noMultiLvlLbl val="1"/>
      </c:catAx>
      <c:valAx>
        <c:axId val="9956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AF1-4354-A4E4-C4CE518EFFAB}"/>
            </c:ext>
          </c:extLst>
        </c:ser>
        <c:dLbls>
          <c:showLegendKey val="0"/>
          <c:showVal val="0"/>
          <c:showCatName val="0"/>
          <c:showSerName val="0"/>
          <c:showPercent val="0"/>
          <c:showBubbleSize val="0"/>
        </c:dLbls>
        <c:gapWidth val="150"/>
        <c:axId val="99607296"/>
        <c:axId val="99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F1-4354-A4E4-C4CE518EFFAB}"/>
            </c:ext>
          </c:extLst>
        </c:ser>
        <c:dLbls>
          <c:showLegendKey val="0"/>
          <c:showVal val="0"/>
          <c:showCatName val="0"/>
          <c:showSerName val="0"/>
          <c:showPercent val="0"/>
          <c:showBubbleSize val="0"/>
        </c:dLbls>
        <c:marker val="1"/>
        <c:smooth val="0"/>
        <c:axId val="99607296"/>
        <c:axId val="99609216"/>
      </c:lineChart>
      <c:catAx>
        <c:axId val="99607296"/>
        <c:scaling>
          <c:orientation val="minMax"/>
        </c:scaling>
        <c:delete val="1"/>
        <c:axPos val="b"/>
        <c:numFmt formatCode="General" sourceLinked="1"/>
        <c:majorTickMark val="none"/>
        <c:minorTickMark val="none"/>
        <c:tickLblPos val="none"/>
        <c:crossAx val="99609216"/>
        <c:crosses val="autoZero"/>
        <c:auto val="1"/>
        <c:lblAlgn val="ctr"/>
        <c:lblOffset val="100"/>
        <c:noMultiLvlLbl val="1"/>
      </c:catAx>
      <c:valAx>
        <c:axId val="9960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00-4624-B0ED-9BC2E1132FEE}"/>
            </c:ext>
          </c:extLst>
        </c:ser>
        <c:dLbls>
          <c:showLegendKey val="0"/>
          <c:showVal val="0"/>
          <c:showCatName val="0"/>
          <c:showSerName val="0"/>
          <c:showPercent val="0"/>
          <c:showBubbleSize val="0"/>
        </c:dLbls>
        <c:gapWidth val="150"/>
        <c:axId val="99514240"/>
        <c:axId val="99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F00-4624-B0ED-9BC2E1132FEE}"/>
            </c:ext>
          </c:extLst>
        </c:ser>
        <c:dLbls>
          <c:showLegendKey val="0"/>
          <c:showVal val="0"/>
          <c:showCatName val="0"/>
          <c:showSerName val="0"/>
          <c:showPercent val="0"/>
          <c:showBubbleSize val="0"/>
        </c:dLbls>
        <c:marker val="1"/>
        <c:smooth val="0"/>
        <c:axId val="99514240"/>
        <c:axId val="99524608"/>
      </c:lineChart>
      <c:catAx>
        <c:axId val="99514240"/>
        <c:scaling>
          <c:orientation val="minMax"/>
        </c:scaling>
        <c:delete val="1"/>
        <c:axPos val="b"/>
        <c:numFmt formatCode="General" sourceLinked="1"/>
        <c:majorTickMark val="none"/>
        <c:minorTickMark val="none"/>
        <c:tickLblPos val="none"/>
        <c:crossAx val="99524608"/>
        <c:crosses val="autoZero"/>
        <c:auto val="1"/>
        <c:lblAlgn val="ctr"/>
        <c:lblOffset val="100"/>
        <c:noMultiLvlLbl val="1"/>
      </c:catAx>
      <c:valAx>
        <c:axId val="995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1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C6-47A8-8184-48FF319C9E65}"/>
            </c:ext>
          </c:extLst>
        </c:ser>
        <c:dLbls>
          <c:showLegendKey val="0"/>
          <c:showVal val="0"/>
          <c:showCatName val="0"/>
          <c:showSerName val="0"/>
          <c:showPercent val="0"/>
          <c:showBubbleSize val="0"/>
        </c:dLbls>
        <c:gapWidth val="150"/>
        <c:axId val="99702656"/>
        <c:axId val="997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7C6-47A8-8184-48FF319C9E65}"/>
            </c:ext>
          </c:extLst>
        </c:ser>
        <c:dLbls>
          <c:showLegendKey val="0"/>
          <c:showVal val="0"/>
          <c:showCatName val="0"/>
          <c:showSerName val="0"/>
          <c:showPercent val="0"/>
          <c:showBubbleSize val="0"/>
        </c:dLbls>
        <c:marker val="1"/>
        <c:smooth val="0"/>
        <c:axId val="99702656"/>
        <c:axId val="99704832"/>
      </c:lineChart>
      <c:catAx>
        <c:axId val="99702656"/>
        <c:scaling>
          <c:orientation val="minMax"/>
        </c:scaling>
        <c:delete val="1"/>
        <c:axPos val="b"/>
        <c:numFmt formatCode="General" sourceLinked="1"/>
        <c:majorTickMark val="none"/>
        <c:minorTickMark val="none"/>
        <c:tickLblPos val="none"/>
        <c:crossAx val="99704832"/>
        <c:crosses val="autoZero"/>
        <c:auto val="1"/>
        <c:lblAlgn val="ctr"/>
        <c:lblOffset val="100"/>
        <c:noMultiLvlLbl val="1"/>
      </c:catAx>
      <c:valAx>
        <c:axId val="9970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70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45.5</c:v>
                </c:pt>
                <c:pt idx="1">
                  <c:v>45.5</c:v>
                </c:pt>
                <c:pt idx="2">
                  <c:v>54.5</c:v>
                </c:pt>
                <c:pt idx="3">
                  <c:v>45.5</c:v>
                </c:pt>
                <c:pt idx="4">
                  <c:v>45.5</c:v>
                </c:pt>
              </c:numCache>
            </c:numRef>
          </c:val>
          <c:extLst>
            <c:ext xmlns:c16="http://schemas.microsoft.com/office/drawing/2014/chart" uri="{C3380CC4-5D6E-409C-BE32-E72D297353CC}">
              <c16:uniqueId val="{00000000-9E0E-4222-8480-533FC2DC9E5F}"/>
            </c:ext>
          </c:extLst>
        </c:ser>
        <c:dLbls>
          <c:showLegendKey val="0"/>
          <c:showVal val="0"/>
          <c:showCatName val="0"/>
          <c:showSerName val="0"/>
          <c:showPercent val="0"/>
          <c:showBubbleSize val="0"/>
        </c:dLbls>
        <c:gapWidth val="150"/>
        <c:axId val="99739136"/>
        <c:axId val="997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9E0E-4222-8480-533FC2DC9E5F}"/>
            </c:ext>
          </c:extLst>
        </c:ser>
        <c:dLbls>
          <c:showLegendKey val="0"/>
          <c:showVal val="0"/>
          <c:showCatName val="0"/>
          <c:showSerName val="0"/>
          <c:showPercent val="0"/>
          <c:showBubbleSize val="0"/>
        </c:dLbls>
        <c:marker val="1"/>
        <c:smooth val="0"/>
        <c:axId val="99739136"/>
        <c:axId val="99741056"/>
      </c:lineChart>
      <c:catAx>
        <c:axId val="99739136"/>
        <c:scaling>
          <c:orientation val="minMax"/>
        </c:scaling>
        <c:delete val="1"/>
        <c:axPos val="b"/>
        <c:numFmt formatCode="General" sourceLinked="1"/>
        <c:majorTickMark val="none"/>
        <c:minorTickMark val="none"/>
        <c:tickLblPos val="none"/>
        <c:crossAx val="99741056"/>
        <c:crosses val="autoZero"/>
        <c:auto val="1"/>
        <c:lblAlgn val="ctr"/>
        <c:lblOffset val="100"/>
        <c:noMultiLvlLbl val="1"/>
      </c:catAx>
      <c:valAx>
        <c:axId val="997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39.700000000000003</c:v>
                </c:pt>
                <c:pt idx="1">
                  <c:v>33</c:v>
                </c:pt>
                <c:pt idx="2">
                  <c:v>40.6</c:v>
                </c:pt>
                <c:pt idx="3">
                  <c:v>-0.7</c:v>
                </c:pt>
                <c:pt idx="4">
                  <c:v>-6.2</c:v>
                </c:pt>
              </c:numCache>
            </c:numRef>
          </c:val>
          <c:extLst>
            <c:ext xmlns:c16="http://schemas.microsoft.com/office/drawing/2014/chart" uri="{C3380CC4-5D6E-409C-BE32-E72D297353CC}">
              <c16:uniqueId val="{00000000-1BAC-4AD9-82E0-44EF4D02CC9C}"/>
            </c:ext>
          </c:extLst>
        </c:ser>
        <c:dLbls>
          <c:showLegendKey val="0"/>
          <c:showVal val="0"/>
          <c:showCatName val="0"/>
          <c:showSerName val="0"/>
          <c:showPercent val="0"/>
          <c:showBubbleSize val="0"/>
        </c:dLbls>
        <c:gapWidth val="150"/>
        <c:axId val="99757056"/>
        <c:axId val="997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BAC-4AD9-82E0-44EF4D02CC9C}"/>
            </c:ext>
          </c:extLst>
        </c:ser>
        <c:dLbls>
          <c:showLegendKey val="0"/>
          <c:showVal val="0"/>
          <c:showCatName val="0"/>
          <c:showSerName val="0"/>
          <c:showPercent val="0"/>
          <c:showBubbleSize val="0"/>
        </c:dLbls>
        <c:marker val="1"/>
        <c:smooth val="0"/>
        <c:axId val="99757056"/>
        <c:axId val="99796096"/>
      </c:lineChart>
      <c:catAx>
        <c:axId val="99757056"/>
        <c:scaling>
          <c:orientation val="minMax"/>
        </c:scaling>
        <c:delete val="1"/>
        <c:axPos val="b"/>
        <c:numFmt formatCode="General" sourceLinked="1"/>
        <c:majorTickMark val="none"/>
        <c:minorTickMark val="none"/>
        <c:tickLblPos val="none"/>
        <c:crossAx val="99796096"/>
        <c:crosses val="autoZero"/>
        <c:auto val="1"/>
        <c:lblAlgn val="ctr"/>
        <c:lblOffset val="100"/>
        <c:noMultiLvlLbl val="1"/>
      </c:catAx>
      <c:valAx>
        <c:axId val="9979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355</c:v>
                </c:pt>
                <c:pt idx="1">
                  <c:v>261</c:v>
                </c:pt>
                <c:pt idx="2">
                  <c:v>357</c:v>
                </c:pt>
                <c:pt idx="3">
                  <c:v>-3</c:v>
                </c:pt>
                <c:pt idx="4">
                  <c:v>-25</c:v>
                </c:pt>
              </c:numCache>
            </c:numRef>
          </c:val>
          <c:extLst>
            <c:ext xmlns:c16="http://schemas.microsoft.com/office/drawing/2014/chart" uri="{C3380CC4-5D6E-409C-BE32-E72D297353CC}">
              <c16:uniqueId val="{00000000-6E7E-4966-BF2E-48D90044BB26}"/>
            </c:ext>
          </c:extLst>
        </c:ser>
        <c:dLbls>
          <c:showLegendKey val="0"/>
          <c:showVal val="0"/>
          <c:showCatName val="0"/>
          <c:showSerName val="0"/>
          <c:showPercent val="0"/>
          <c:showBubbleSize val="0"/>
        </c:dLbls>
        <c:gapWidth val="150"/>
        <c:axId val="99900032"/>
        <c:axId val="999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E7E-4966-BF2E-48D90044BB26}"/>
            </c:ext>
          </c:extLst>
        </c:ser>
        <c:dLbls>
          <c:showLegendKey val="0"/>
          <c:showVal val="0"/>
          <c:showCatName val="0"/>
          <c:showSerName val="0"/>
          <c:showPercent val="0"/>
          <c:showBubbleSize val="0"/>
        </c:dLbls>
        <c:marker val="1"/>
        <c:smooth val="0"/>
        <c:axId val="99900032"/>
        <c:axId val="99902208"/>
      </c:lineChart>
      <c:catAx>
        <c:axId val="99900032"/>
        <c:scaling>
          <c:orientation val="minMax"/>
        </c:scaling>
        <c:delete val="1"/>
        <c:axPos val="b"/>
        <c:numFmt formatCode="General" sourceLinked="1"/>
        <c:majorTickMark val="none"/>
        <c:minorTickMark val="none"/>
        <c:tickLblPos val="none"/>
        <c:crossAx val="99902208"/>
        <c:crosses val="autoZero"/>
        <c:auto val="1"/>
        <c:lblAlgn val="ctr"/>
        <c:lblOffset val="100"/>
        <c:noMultiLvlLbl val="1"/>
      </c:catAx>
      <c:valAx>
        <c:axId val="99902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384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165.7</v>
      </c>
      <c r="V31" s="113"/>
      <c r="W31" s="113"/>
      <c r="X31" s="113"/>
      <c r="Y31" s="113"/>
      <c r="Z31" s="113"/>
      <c r="AA31" s="113"/>
      <c r="AB31" s="113"/>
      <c r="AC31" s="113"/>
      <c r="AD31" s="113"/>
      <c r="AE31" s="113"/>
      <c r="AF31" s="113"/>
      <c r="AG31" s="113"/>
      <c r="AH31" s="113"/>
      <c r="AI31" s="113"/>
      <c r="AJ31" s="113"/>
      <c r="AK31" s="113"/>
      <c r="AL31" s="113"/>
      <c r="AM31" s="113"/>
      <c r="AN31" s="113">
        <f>データ!Z7</f>
        <v>149.19999999999999</v>
      </c>
      <c r="AO31" s="113"/>
      <c r="AP31" s="113"/>
      <c r="AQ31" s="113"/>
      <c r="AR31" s="113"/>
      <c r="AS31" s="113"/>
      <c r="AT31" s="113"/>
      <c r="AU31" s="113"/>
      <c r="AV31" s="113"/>
      <c r="AW31" s="113"/>
      <c r="AX31" s="113"/>
      <c r="AY31" s="113"/>
      <c r="AZ31" s="113"/>
      <c r="BA31" s="113"/>
      <c r="BB31" s="113"/>
      <c r="BC31" s="113"/>
      <c r="BD31" s="113"/>
      <c r="BE31" s="113"/>
      <c r="BF31" s="113"/>
      <c r="BG31" s="113">
        <f>データ!AA7</f>
        <v>168.4</v>
      </c>
      <c r="BH31" s="113"/>
      <c r="BI31" s="113"/>
      <c r="BJ31" s="113"/>
      <c r="BK31" s="113"/>
      <c r="BL31" s="113"/>
      <c r="BM31" s="113"/>
      <c r="BN31" s="113"/>
      <c r="BO31" s="113"/>
      <c r="BP31" s="113"/>
      <c r="BQ31" s="113"/>
      <c r="BR31" s="113"/>
      <c r="BS31" s="113"/>
      <c r="BT31" s="113"/>
      <c r="BU31" s="113"/>
      <c r="BV31" s="113"/>
      <c r="BW31" s="113"/>
      <c r="BX31" s="113"/>
      <c r="BY31" s="113"/>
      <c r="BZ31" s="113">
        <f>データ!AB7</f>
        <v>99.3</v>
      </c>
      <c r="CA31" s="113"/>
      <c r="CB31" s="113"/>
      <c r="CC31" s="113"/>
      <c r="CD31" s="113"/>
      <c r="CE31" s="113"/>
      <c r="CF31" s="113"/>
      <c r="CG31" s="113"/>
      <c r="CH31" s="113"/>
      <c r="CI31" s="113"/>
      <c r="CJ31" s="113"/>
      <c r="CK31" s="113"/>
      <c r="CL31" s="113"/>
      <c r="CM31" s="113"/>
      <c r="CN31" s="113"/>
      <c r="CO31" s="113"/>
      <c r="CP31" s="113"/>
      <c r="CQ31" s="113"/>
      <c r="CR31" s="113"/>
      <c r="CS31" s="113">
        <f>データ!AC7</f>
        <v>94.2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45.5</v>
      </c>
      <c r="JD31" s="115"/>
      <c r="JE31" s="115"/>
      <c r="JF31" s="115"/>
      <c r="JG31" s="115"/>
      <c r="JH31" s="115"/>
      <c r="JI31" s="115"/>
      <c r="JJ31" s="115"/>
      <c r="JK31" s="115"/>
      <c r="JL31" s="115"/>
      <c r="JM31" s="115"/>
      <c r="JN31" s="115"/>
      <c r="JO31" s="115"/>
      <c r="JP31" s="115"/>
      <c r="JQ31" s="115"/>
      <c r="JR31" s="115"/>
      <c r="JS31" s="115"/>
      <c r="JT31" s="115"/>
      <c r="JU31" s="116"/>
      <c r="JV31" s="114">
        <f>データ!DL7</f>
        <v>45.5</v>
      </c>
      <c r="JW31" s="115"/>
      <c r="JX31" s="115"/>
      <c r="JY31" s="115"/>
      <c r="JZ31" s="115"/>
      <c r="KA31" s="115"/>
      <c r="KB31" s="115"/>
      <c r="KC31" s="115"/>
      <c r="KD31" s="115"/>
      <c r="KE31" s="115"/>
      <c r="KF31" s="115"/>
      <c r="KG31" s="115"/>
      <c r="KH31" s="115"/>
      <c r="KI31" s="115"/>
      <c r="KJ31" s="115"/>
      <c r="KK31" s="115"/>
      <c r="KL31" s="115"/>
      <c r="KM31" s="115"/>
      <c r="KN31" s="116"/>
      <c r="KO31" s="114">
        <f>データ!DM7</f>
        <v>54.5</v>
      </c>
      <c r="KP31" s="115"/>
      <c r="KQ31" s="115"/>
      <c r="KR31" s="115"/>
      <c r="KS31" s="115"/>
      <c r="KT31" s="115"/>
      <c r="KU31" s="115"/>
      <c r="KV31" s="115"/>
      <c r="KW31" s="115"/>
      <c r="KX31" s="115"/>
      <c r="KY31" s="115"/>
      <c r="KZ31" s="115"/>
      <c r="LA31" s="115"/>
      <c r="LB31" s="115"/>
      <c r="LC31" s="115"/>
      <c r="LD31" s="115"/>
      <c r="LE31" s="115"/>
      <c r="LF31" s="115"/>
      <c r="LG31" s="116"/>
      <c r="LH31" s="114">
        <f>データ!DN7</f>
        <v>45.5</v>
      </c>
      <c r="LI31" s="115"/>
      <c r="LJ31" s="115"/>
      <c r="LK31" s="115"/>
      <c r="LL31" s="115"/>
      <c r="LM31" s="115"/>
      <c r="LN31" s="115"/>
      <c r="LO31" s="115"/>
      <c r="LP31" s="115"/>
      <c r="LQ31" s="115"/>
      <c r="LR31" s="115"/>
      <c r="LS31" s="115"/>
      <c r="LT31" s="115"/>
      <c r="LU31" s="115"/>
      <c r="LV31" s="115"/>
      <c r="LW31" s="115"/>
      <c r="LX31" s="115"/>
      <c r="LY31" s="115"/>
      <c r="LZ31" s="116"/>
      <c r="MA31" s="114">
        <f>データ!DO7</f>
        <v>45.5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39.700000000000003</v>
      </c>
      <c r="EM52" s="113"/>
      <c r="EN52" s="113"/>
      <c r="EO52" s="113"/>
      <c r="EP52" s="113"/>
      <c r="EQ52" s="113"/>
      <c r="ER52" s="113"/>
      <c r="ES52" s="113"/>
      <c r="ET52" s="113"/>
      <c r="EU52" s="113"/>
      <c r="EV52" s="113"/>
      <c r="EW52" s="113"/>
      <c r="EX52" s="113"/>
      <c r="EY52" s="113"/>
      <c r="EZ52" s="113"/>
      <c r="FA52" s="113"/>
      <c r="FB52" s="113"/>
      <c r="FC52" s="113"/>
      <c r="FD52" s="113"/>
      <c r="FE52" s="113">
        <f>データ!BG7</f>
        <v>33</v>
      </c>
      <c r="FF52" s="113"/>
      <c r="FG52" s="113"/>
      <c r="FH52" s="113"/>
      <c r="FI52" s="113"/>
      <c r="FJ52" s="113"/>
      <c r="FK52" s="113"/>
      <c r="FL52" s="113"/>
      <c r="FM52" s="113"/>
      <c r="FN52" s="113"/>
      <c r="FO52" s="113"/>
      <c r="FP52" s="113"/>
      <c r="FQ52" s="113"/>
      <c r="FR52" s="113"/>
      <c r="FS52" s="113"/>
      <c r="FT52" s="113"/>
      <c r="FU52" s="113"/>
      <c r="FV52" s="113"/>
      <c r="FW52" s="113"/>
      <c r="FX52" s="113">
        <f>データ!BH7</f>
        <v>40.6</v>
      </c>
      <c r="FY52" s="113"/>
      <c r="FZ52" s="113"/>
      <c r="GA52" s="113"/>
      <c r="GB52" s="113"/>
      <c r="GC52" s="113"/>
      <c r="GD52" s="113"/>
      <c r="GE52" s="113"/>
      <c r="GF52" s="113"/>
      <c r="GG52" s="113"/>
      <c r="GH52" s="113"/>
      <c r="GI52" s="113"/>
      <c r="GJ52" s="113"/>
      <c r="GK52" s="113"/>
      <c r="GL52" s="113"/>
      <c r="GM52" s="113"/>
      <c r="GN52" s="113"/>
      <c r="GO52" s="113"/>
      <c r="GP52" s="113"/>
      <c r="GQ52" s="113">
        <f>データ!BI7</f>
        <v>-0.7</v>
      </c>
      <c r="GR52" s="113"/>
      <c r="GS52" s="113"/>
      <c r="GT52" s="113"/>
      <c r="GU52" s="113"/>
      <c r="GV52" s="113"/>
      <c r="GW52" s="113"/>
      <c r="GX52" s="113"/>
      <c r="GY52" s="113"/>
      <c r="GZ52" s="113"/>
      <c r="HA52" s="113"/>
      <c r="HB52" s="113"/>
      <c r="HC52" s="113"/>
      <c r="HD52" s="113"/>
      <c r="HE52" s="113"/>
      <c r="HF52" s="113"/>
      <c r="HG52" s="113"/>
      <c r="HH52" s="113"/>
      <c r="HI52" s="113"/>
      <c r="HJ52" s="113">
        <f>データ!BJ7</f>
        <v>-6.2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355</v>
      </c>
      <c r="JD52" s="120"/>
      <c r="JE52" s="120"/>
      <c r="JF52" s="120"/>
      <c r="JG52" s="120"/>
      <c r="JH52" s="120"/>
      <c r="JI52" s="120"/>
      <c r="JJ52" s="120"/>
      <c r="JK52" s="120"/>
      <c r="JL52" s="120"/>
      <c r="JM52" s="120"/>
      <c r="JN52" s="120"/>
      <c r="JO52" s="120"/>
      <c r="JP52" s="120"/>
      <c r="JQ52" s="120"/>
      <c r="JR52" s="120"/>
      <c r="JS52" s="120"/>
      <c r="JT52" s="120"/>
      <c r="JU52" s="120"/>
      <c r="JV52" s="120">
        <f>データ!BR7</f>
        <v>261</v>
      </c>
      <c r="JW52" s="120"/>
      <c r="JX52" s="120"/>
      <c r="JY52" s="120"/>
      <c r="JZ52" s="120"/>
      <c r="KA52" s="120"/>
      <c r="KB52" s="120"/>
      <c r="KC52" s="120"/>
      <c r="KD52" s="120"/>
      <c r="KE52" s="120"/>
      <c r="KF52" s="120"/>
      <c r="KG52" s="120"/>
      <c r="KH52" s="120"/>
      <c r="KI52" s="120"/>
      <c r="KJ52" s="120"/>
      <c r="KK52" s="120"/>
      <c r="KL52" s="120"/>
      <c r="KM52" s="120"/>
      <c r="KN52" s="120"/>
      <c r="KO52" s="120">
        <f>データ!BS7</f>
        <v>357</v>
      </c>
      <c r="KP52" s="120"/>
      <c r="KQ52" s="120"/>
      <c r="KR52" s="120"/>
      <c r="KS52" s="120"/>
      <c r="KT52" s="120"/>
      <c r="KU52" s="120"/>
      <c r="KV52" s="120"/>
      <c r="KW52" s="120"/>
      <c r="KX52" s="120"/>
      <c r="KY52" s="120"/>
      <c r="KZ52" s="120"/>
      <c r="LA52" s="120"/>
      <c r="LB52" s="120"/>
      <c r="LC52" s="120"/>
      <c r="LD52" s="120"/>
      <c r="LE52" s="120"/>
      <c r="LF52" s="120"/>
      <c r="LG52" s="120"/>
      <c r="LH52" s="120">
        <f>データ!BT7</f>
        <v>-3</v>
      </c>
      <c r="LI52" s="120"/>
      <c r="LJ52" s="120"/>
      <c r="LK52" s="120"/>
      <c r="LL52" s="120"/>
      <c r="LM52" s="120"/>
      <c r="LN52" s="120"/>
      <c r="LO52" s="120"/>
      <c r="LP52" s="120"/>
      <c r="LQ52" s="120"/>
      <c r="LR52" s="120"/>
      <c r="LS52" s="120"/>
      <c r="LT52" s="120"/>
      <c r="LU52" s="120"/>
      <c r="LV52" s="120"/>
      <c r="LW52" s="120"/>
      <c r="LX52" s="120"/>
      <c r="LY52" s="120"/>
      <c r="LZ52" s="120"/>
      <c r="MA52" s="120">
        <f>データ!BU7</f>
        <v>-25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549ZshnaDg3+jutF/TKKbBPYeGS2r4pcxJCjoEpKgPUR+iShQPEJcUASsIAnnxpfsxfiifkkyEoEij34k2NYA==" saltValue="WxnnWHoAdHzKEE4Q9BJgm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382043</v>
      </c>
      <c r="D6" s="48">
        <f t="shared" si="1"/>
        <v>47</v>
      </c>
      <c r="E6" s="48">
        <f t="shared" si="1"/>
        <v>14</v>
      </c>
      <c r="F6" s="48">
        <f t="shared" si="1"/>
        <v>0</v>
      </c>
      <c r="G6" s="48">
        <f t="shared" si="1"/>
        <v>3</v>
      </c>
      <c r="H6" s="48" t="str">
        <f>SUBSTITUTE(H8,"　","")</f>
        <v>愛媛県八幡浜市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29</v>
      </c>
      <c r="S6" s="50" t="str">
        <f t="shared" si="1"/>
        <v>駅</v>
      </c>
      <c r="T6" s="50" t="str">
        <f t="shared" si="1"/>
        <v>無</v>
      </c>
      <c r="U6" s="51">
        <f t="shared" si="1"/>
        <v>384</v>
      </c>
      <c r="V6" s="51">
        <f t="shared" si="1"/>
        <v>11</v>
      </c>
      <c r="W6" s="51">
        <f t="shared" si="1"/>
        <v>120</v>
      </c>
      <c r="X6" s="50" t="str">
        <f t="shared" si="1"/>
        <v>代行制</v>
      </c>
      <c r="Y6" s="52">
        <f>IF(Y8="-",NA(),Y8)</f>
        <v>165.7</v>
      </c>
      <c r="Z6" s="52">
        <f t="shared" ref="Z6:AH6" si="2">IF(Z8="-",NA(),Z8)</f>
        <v>149.19999999999999</v>
      </c>
      <c r="AA6" s="52">
        <f t="shared" si="2"/>
        <v>168.4</v>
      </c>
      <c r="AB6" s="52">
        <f t="shared" si="2"/>
        <v>99.3</v>
      </c>
      <c r="AC6" s="52">
        <f t="shared" si="2"/>
        <v>94.2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39.700000000000003</v>
      </c>
      <c r="BG6" s="52">
        <f t="shared" ref="BG6:BO6" si="5">IF(BG8="-",NA(),BG8)</f>
        <v>33</v>
      </c>
      <c r="BH6" s="52">
        <f t="shared" si="5"/>
        <v>40.6</v>
      </c>
      <c r="BI6" s="52">
        <f t="shared" si="5"/>
        <v>-0.7</v>
      </c>
      <c r="BJ6" s="52">
        <f t="shared" si="5"/>
        <v>-6.2</v>
      </c>
      <c r="BK6" s="52">
        <f t="shared" si="5"/>
        <v>38.299999999999997</v>
      </c>
      <c r="BL6" s="52">
        <f t="shared" si="5"/>
        <v>30.4</v>
      </c>
      <c r="BM6" s="52">
        <f t="shared" si="5"/>
        <v>33.6</v>
      </c>
      <c r="BN6" s="52">
        <f t="shared" si="5"/>
        <v>-122.5</v>
      </c>
      <c r="BO6" s="52">
        <f t="shared" si="5"/>
        <v>8.5</v>
      </c>
      <c r="BP6" s="49" t="str">
        <f>IF(BP8="-","",IF(BP8="-","【-】","【"&amp;SUBSTITUTE(TEXT(BP8,"#,##0.0"),"-","△")&amp;"】"))</f>
        <v>【0.8】</v>
      </c>
      <c r="BQ6" s="53">
        <f>IF(BQ8="-",NA(),BQ8)</f>
        <v>355</v>
      </c>
      <c r="BR6" s="53">
        <f t="shared" ref="BR6:BZ6" si="6">IF(BR8="-",NA(),BR8)</f>
        <v>261</v>
      </c>
      <c r="BS6" s="53">
        <f t="shared" si="6"/>
        <v>357</v>
      </c>
      <c r="BT6" s="53">
        <f t="shared" si="6"/>
        <v>-3</v>
      </c>
      <c r="BU6" s="53">
        <f t="shared" si="6"/>
        <v>-25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45.5</v>
      </c>
      <c r="DL6" s="52">
        <f t="shared" ref="DL6:DT6" si="9">IF(DL8="-",NA(),DL8)</f>
        <v>45.5</v>
      </c>
      <c r="DM6" s="52">
        <f t="shared" si="9"/>
        <v>54.5</v>
      </c>
      <c r="DN6" s="52">
        <f t="shared" si="9"/>
        <v>45.5</v>
      </c>
      <c r="DO6" s="52">
        <f t="shared" si="9"/>
        <v>45.5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103</v>
      </c>
      <c r="B7" s="48">
        <f t="shared" ref="B7:X7" si="10">B8</f>
        <v>2021</v>
      </c>
      <c r="C7" s="48">
        <f t="shared" si="10"/>
        <v>382043</v>
      </c>
      <c r="D7" s="48">
        <f t="shared" si="10"/>
        <v>47</v>
      </c>
      <c r="E7" s="48">
        <f t="shared" si="10"/>
        <v>14</v>
      </c>
      <c r="F7" s="48">
        <f t="shared" si="10"/>
        <v>0</v>
      </c>
      <c r="G7" s="48">
        <f t="shared" si="10"/>
        <v>3</v>
      </c>
      <c r="H7" s="48" t="str">
        <f t="shared" si="10"/>
        <v>愛媛県　八幡浜市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29</v>
      </c>
      <c r="S7" s="50" t="str">
        <f t="shared" si="10"/>
        <v>駅</v>
      </c>
      <c r="T7" s="50" t="str">
        <f t="shared" si="10"/>
        <v>無</v>
      </c>
      <c r="U7" s="51">
        <f t="shared" si="10"/>
        <v>384</v>
      </c>
      <c r="V7" s="51">
        <f t="shared" si="10"/>
        <v>11</v>
      </c>
      <c r="W7" s="51">
        <f t="shared" si="10"/>
        <v>120</v>
      </c>
      <c r="X7" s="50" t="str">
        <f t="shared" si="10"/>
        <v>代行制</v>
      </c>
      <c r="Y7" s="52">
        <f>Y8</f>
        <v>165.7</v>
      </c>
      <c r="Z7" s="52">
        <f t="shared" ref="Z7:AH7" si="11">Z8</f>
        <v>149.19999999999999</v>
      </c>
      <c r="AA7" s="52">
        <f t="shared" si="11"/>
        <v>168.4</v>
      </c>
      <c r="AB7" s="52">
        <f t="shared" si="11"/>
        <v>99.3</v>
      </c>
      <c r="AC7" s="52">
        <f t="shared" si="11"/>
        <v>94.2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39.700000000000003</v>
      </c>
      <c r="BG7" s="52">
        <f t="shared" ref="BG7:BO7" si="14">BG8</f>
        <v>33</v>
      </c>
      <c r="BH7" s="52">
        <f t="shared" si="14"/>
        <v>40.6</v>
      </c>
      <c r="BI7" s="52">
        <f t="shared" si="14"/>
        <v>-0.7</v>
      </c>
      <c r="BJ7" s="52">
        <f t="shared" si="14"/>
        <v>-6.2</v>
      </c>
      <c r="BK7" s="52">
        <f t="shared" si="14"/>
        <v>38.299999999999997</v>
      </c>
      <c r="BL7" s="52">
        <f t="shared" si="14"/>
        <v>30.4</v>
      </c>
      <c r="BM7" s="52">
        <f t="shared" si="14"/>
        <v>33.6</v>
      </c>
      <c r="BN7" s="52">
        <f t="shared" si="14"/>
        <v>-122.5</v>
      </c>
      <c r="BO7" s="52">
        <f t="shared" si="14"/>
        <v>8.5</v>
      </c>
      <c r="BP7" s="49"/>
      <c r="BQ7" s="53">
        <f>BQ8</f>
        <v>355</v>
      </c>
      <c r="BR7" s="53">
        <f t="shared" ref="BR7:BZ7" si="15">BR8</f>
        <v>261</v>
      </c>
      <c r="BS7" s="53">
        <f t="shared" si="15"/>
        <v>357</v>
      </c>
      <c r="BT7" s="53">
        <f t="shared" si="15"/>
        <v>-3</v>
      </c>
      <c r="BU7" s="53">
        <f t="shared" si="15"/>
        <v>-25</v>
      </c>
      <c r="BV7" s="53">
        <f t="shared" si="15"/>
        <v>7814</v>
      </c>
      <c r="BW7" s="53">
        <f t="shared" si="15"/>
        <v>8183</v>
      </c>
      <c r="BX7" s="53">
        <f t="shared" si="15"/>
        <v>7940</v>
      </c>
      <c r="BY7" s="53">
        <f t="shared" si="15"/>
        <v>2576</v>
      </c>
      <c r="BZ7" s="53">
        <f t="shared" si="15"/>
        <v>4153</v>
      </c>
      <c r="CA7" s="51"/>
      <c r="CB7" s="52" t="s">
        <v>104</v>
      </c>
      <c r="CC7" s="52" t="s">
        <v>104</v>
      </c>
      <c r="CD7" s="52" t="s">
        <v>104</v>
      </c>
      <c r="CE7" s="52" t="s">
        <v>104</v>
      </c>
      <c r="CF7" s="52" t="s">
        <v>104</v>
      </c>
      <c r="CG7" s="52" t="s">
        <v>104</v>
      </c>
      <c r="CH7" s="52" t="s">
        <v>104</v>
      </c>
      <c r="CI7" s="52" t="s">
        <v>104</v>
      </c>
      <c r="CJ7" s="52" t="s">
        <v>104</v>
      </c>
      <c r="CK7" s="52" t="s">
        <v>101</v>
      </c>
      <c r="CL7" s="49"/>
      <c r="CM7" s="51">
        <f>CM8</f>
        <v>0</v>
      </c>
      <c r="CN7" s="51">
        <f>CN8</f>
        <v>0</v>
      </c>
      <c r="CO7" s="52" t="s">
        <v>104</v>
      </c>
      <c r="CP7" s="52" t="s">
        <v>104</v>
      </c>
      <c r="CQ7" s="52" t="s">
        <v>104</v>
      </c>
      <c r="CR7" s="52" t="s">
        <v>104</v>
      </c>
      <c r="CS7" s="52" t="s">
        <v>104</v>
      </c>
      <c r="CT7" s="52" t="s">
        <v>104</v>
      </c>
      <c r="CU7" s="52" t="s">
        <v>104</v>
      </c>
      <c r="CV7" s="52" t="s">
        <v>104</v>
      </c>
      <c r="CW7" s="52" t="s">
        <v>104</v>
      </c>
      <c r="CX7" s="52" t="s">
        <v>101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45.5</v>
      </c>
      <c r="DL7" s="52">
        <f t="shared" ref="DL7:DT7" si="17">DL8</f>
        <v>45.5</v>
      </c>
      <c r="DM7" s="52">
        <f t="shared" si="17"/>
        <v>54.5</v>
      </c>
      <c r="DN7" s="52">
        <f t="shared" si="17"/>
        <v>45.5</v>
      </c>
      <c r="DO7" s="52">
        <f t="shared" si="17"/>
        <v>45.5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382043</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29</v>
      </c>
      <c r="S8" s="57" t="s">
        <v>115</v>
      </c>
      <c r="T8" s="57" t="s">
        <v>116</v>
      </c>
      <c r="U8" s="58">
        <v>384</v>
      </c>
      <c r="V8" s="58">
        <v>11</v>
      </c>
      <c r="W8" s="58">
        <v>120</v>
      </c>
      <c r="X8" s="57" t="s">
        <v>117</v>
      </c>
      <c r="Y8" s="59">
        <v>165.7</v>
      </c>
      <c r="Z8" s="59">
        <v>149.19999999999999</v>
      </c>
      <c r="AA8" s="59">
        <v>168.4</v>
      </c>
      <c r="AB8" s="59">
        <v>99.3</v>
      </c>
      <c r="AC8" s="59">
        <v>94.2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39.700000000000003</v>
      </c>
      <c r="BG8" s="59">
        <v>33</v>
      </c>
      <c r="BH8" s="59">
        <v>40.6</v>
      </c>
      <c r="BI8" s="59">
        <v>-0.7</v>
      </c>
      <c r="BJ8" s="59">
        <v>-6.2</v>
      </c>
      <c r="BK8" s="59">
        <v>38.299999999999997</v>
      </c>
      <c r="BL8" s="59">
        <v>30.4</v>
      </c>
      <c r="BM8" s="59">
        <v>33.6</v>
      </c>
      <c r="BN8" s="59">
        <v>-122.5</v>
      </c>
      <c r="BO8" s="59">
        <v>8.5</v>
      </c>
      <c r="BP8" s="56">
        <v>0.8</v>
      </c>
      <c r="BQ8" s="60">
        <v>355</v>
      </c>
      <c r="BR8" s="60">
        <v>261</v>
      </c>
      <c r="BS8" s="60">
        <v>357</v>
      </c>
      <c r="BT8" s="61">
        <v>-3</v>
      </c>
      <c r="BU8" s="61">
        <v>-25</v>
      </c>
      <c r="BV8" s="60">
        <v>7814</v>
      </c>
      <c r="BW8" s="60">
        <v>8183</v>
      </c>
      <c r="BX8" s="60">
        <v>7940</v>
      </c>
      <c r="BY8" s="60">
        <v>2576</v>
      </c>
      <c r="BZ8" s="60">
        <v>4153</v>
      </c>
      <c r="CA8" s="58">
        <v>10906</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58.4</v>
      </c>
      <c r="DF8" s="59">
        <v>83.1</v>
      </c>
      <c r="DG8" s="59">
        <v>54.4</v>
      </c>
      <c r="DH8" s="59">
        <v>70.3</v>
      </c>
      <c r="DI8" s="59">
        <v>70</v>
      </c>
      <c r="DJ8" s="56">
        <v>99.8</v>
      </c>
      <c r="DK8" s="59">
        <v>45.5</v>
      </c>
      <c r="DL8" s="59">
        <v>45.5</v>
      </c>
      <c r="DM8" s="59">
        <v>54.5</v>
      </c>
      <c r="DN8" s="59">
        <v>45.5</v>
      </c>
      <c r="DO8" s="59">
        <v>45.5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2022-12-09T03:31:25Z</dcterms:created>
  <dcterms:modified xsi:type="dcterms:W3CDTF">2023-02-03T02:53:34Z</dcterms:modified>
  <cp:category/>
</cp:coreProperties>
</file>