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65.21.21\市町振興課nas\41財政係\04_公営企業関係\07 経営比較分析表\R4分（R5文書に保存）\240116_公営企業に係る経営比較分析表（令和４年度決算）の分析等について\05 HP掲載データ\作業\打ち返し用\"/>
    </mc:Choice>
  </mc:AlternateContent>
  <xr:revisionPtr revIDLastSave="0" documentId="13_ncr:1_{E9FC7256-8BF4-443D-A202-44418C7B5E09}" xr6:coauthVersionLast="36" xr6:coauthVersionMax="36" xr10:uidLastSave="{00000000-0000-0000-0000-000000000000}"/>
  <workbookProtection workbookAlgorithmName="SHA-512" workbookHashValue="4LGF5dEQCLdLMNxa3HHIBz2UiIIxdziLBF0WxI37UbBF5qKb4XHuUWuXDTjD/eImjnQYoalLarp6OMo1uP9LZA==" workbookSaltValue="H+OXSys8areJcDWqV33IKw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JC31" i="4" s="1"/>
  <c r="DI7" i="5"/>
  <c r="MI78" i="4" s="1"/>
  <c r="DH7" i="5"/>
  <c r="DG7" i="5"/>
  <c r="DF7" i="5"/>
  <c r="DE7" i="5"/>
  <c r="DD7" i="5"/>
  <c r="DC7" i="5"/>
  <c r="DB7" i="5"/>
  <c r="DA7" i="5"/>
  <c r="CZ7" i="5"/>
  <c r="CN7" i="5"/>
  <c r="CM7" i="5"/>
  <c r="BZ7" i="5"/>
  <c r="MA53" i="4" s="1"/>
  <c r="BY7" i="5"/>
  <c r="BX7" i="5"/>
  <c r="BW7" i="5"/>
  <c r="BV7" i="5"/>
  <c r="BU7" i="5"/>
  <c r="BT7" i="5"/>
  <c r="BS7" i="5"/>
  <c r="BR7" i="5"/>
  <c r="BQ7" i="5"/>
  <c r="BO7" i="5"/>
  <c r="BN7" i="5"/>
  <c r="GQ53" i="4" s="1"/>
  <c r="BM7" i="5"/>
  <c r="FX53" i="4" s="1"/>
  <c r="BL7" i="5"/>
  <c r="BK7" i="5"/>
  <c r="BJ7" i="5"/>
  <c r="BI7" i="5"/>
  <c r="BH7" i="5"/>
  <c r="BG7" i="5"/>
  <c r="BF7" i="5"/>
  <c r="BD7" i="5"/>
  <c r="BC7" i="5"/>
  <c r="BB7" i="5"/>
  <c r="BA7" i="5"/>
  <c r="AN53" i="4" s="1"/>
  <c r="AZ7" i="5"/>
  <c r="U53" i="4" s="1"/>
  <c r="AY7" i="5"/>
  <c r="AX7" i="5"/>
  <c r="AW7" i="5"/>
  <c r="AV7" i="5"/>
  <c r="AU7" i="5"/>
  <c r="AS7" i="5"/>
  <c r="AR7" i="5"/>
  <c r="AQ7" i="5"/>
  <c r="AP7" i="5"/>
  <c r="AO7" i="5"/>
  <c r="AN7" i="5"/>
  <c r="HJ31" i="4" s="1"/>
  <c r="AM7" i="5"/>
  <c r="GQ31" i="4" s="1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B10" i="4" s="1"/>
  <c r="N7" i="5"/>
  <c r="FJ8" i="4" s="1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KO53" i="4"/>
  <c r="JV53" i="4"/>
  <c r="JC53" i="4"/>
  <c r="HJ53" i="4"/>
  <c r="FE53" i="4"/>
  <c r="EL53" i="4"/>
  <c r="CS53" i="4"/>
  <c r="BZ53" i="4"/>
  <c r="BG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LJ8" i="4"/>
  <c r="JQ8" i="4"/>
  <c r="HX8" i="4"/>
  <c r="DU8" i="4"/>
  <c r="CF8" i="4"/>
  <c r="AQ8" i="4"/>
  <c r="B8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Z30" i="4" l="1"/>
  <c r="BK76" i="4"/>
  <c r="LH51" i="4"/>
  <c r="BZ51" i="4"/>
  <c r="LT76" i="4"/>
  <c r="GQ51" i="4"/>
  <c r="LH30" i="4"/>
  <c r="GQ30" i="4"/>
  <c r="IE76" i="4"/>
  <c r="BG30" i="4"/>
  <c r="LE76" i="4"/>
  <c r="KO30" i="4"/>
  <c r="AV76" i="4"/>
  <c r="KO51" i="4"/>
  <c r="HP76" i="4"/>
  <c r="FX30" i="4"/>
  <c r="FX51" i="4"/>
  <c r="BG51" i="4"/>
  <c r="FE51" i="4"/>
  <c r="HA76" i="4"/>
  <c r="AN51" i="4"/>
  <c r="FE30" i="4"/>
  <c r="AG76" i="4"/>
  <c r="JV51" i="4"/>
  <c r="JV30" i="4"/>
  <c r="AN30" i="4"/>
  <c r="KP76" i="4"/>
  <c r="KA76" i="4"/>
  <c r="EL51" i="4"/>
  <c r="JC30" i="4"/>
  <c r="U30" i="4"/>
  <c r="R76" i="4"/>
  <c r="JC51" i="4"/>
  <c r="GL76" i="4"/>
  <c r="U51" i="4"/>
  <c r="EL30" i="4"/>
</calcChain>
</file>

<file path=xl/sharedStrings.xml><?xml version="1.0" encoding="utf-8"?>
<sst xmlns="http://schemas.openxmlformats.org/spreadsheetml/2006/main" count="278" uniqueCount="139">
  <si>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</si>
  <si>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</si>
  <si>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</si>
  <si>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</si>
  <si>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</si>
  <si>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</si>
  <si>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</si>
  <si>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</si>
  <si>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</si>
  <si>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</si>
  <si>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</si>
  <si>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</si>
  <si>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</si>
  <si>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</si>
  <si>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</si>
  <si>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</si>
  <si>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</si>
  <si>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</si>
  <si>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</si>
  <si>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</si>
  <si>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</si>
  <si>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</si>
  <si>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</si>
  <si>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</si>
  <si>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</si>
  <si>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</si>
  <si>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</si>
  <si>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</si>
  <si>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</si>
  <si>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</si>
  <si>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</si>
  <si>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</si>
  <si>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</si>
  <si>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</si>
  <si>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</si>
  <si>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</si>
  <si>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</si>
  <si>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</si>
  <si>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</si>
  <si>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</si>
  <si>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</si>
  <si>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</si>
  <si>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</si>
  <si>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</si>
  <si>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</si>
  <si>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</si>
  <si>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</si>
  <si>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</si>
  <si>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</si>
  <si>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</si>
  <si>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</si>
  <si>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</si>
  <si>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</si>
  <si>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</si>
  <si>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</si>
  <si>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</si>
  <si>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</si>
  <si>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</si>
  <si>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</si>
  <si>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</si>
  <si>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</si>
  <si>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</si>
  <si>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</si>
  <si>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</si>
  <si>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</si>
  <si>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</si>
  <si>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</si>
  <si>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</si>
  <si>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</si>
  <si>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</si>
  <si>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</si>
  <si>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</si>
  <si>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</si>
  <si>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</si>
  <si>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</si>
  <si>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</si>
  <si>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</si>
  <si>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</si>
  <si>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</si>
  <si>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</si>
  <si>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</si>
  <si>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</si>
  <si>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</si>
  <si>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</si>
  <si>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</si>
  <si>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</si>
  <si>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</si>
  <si>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</si>
  <si>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</si>
  <si>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</si>
  <si>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</si>
  <si>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</si>
  <si>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</si>
  <si>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</si>
  <si>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</si>
  <si>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</si>
  <si>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</si>
  <si>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</si>
  <si>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</si>
  <si>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</si>
  <si>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</si>
  <si>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</si>
  <si>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</si>
  <si>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</si>
  <si>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</si>
  <si>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</si>
  <si>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</si>
  <si>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</si>
  <si>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</si>
  <si>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</si>
  <si>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</si>
  <si>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</si>
  <si>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</si>
  <si>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</si>
  <si>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</si>
  <si>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</si>
  <si>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</si>
  <si>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</si>
  <si>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千代田町ちゃんぽん駐車場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</si>
  <si>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</si>
  <si>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</si>
  <si>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</si>
  <si>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</si>
  <si>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</si>
  <si>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</si>
  <si>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</si>
  <si>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</si>
  <si>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</si>
  <si>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</si>
  <si>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</si>
  <si>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</si>
  <si>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</si>
  <si>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</si>
  <si>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</si>
  <si>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</si>
  <si>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⑪稼働率
駐車場開設後徐々に稼働率も伸びてきている、
</t>
    <phoneticPr fontId="5"/>
  </si>
  <si>
    <t xml:space="preserve">既発債償還金の支出により、収益的収支比率は100％以下となっているが、稼働率も高く利用者数も多い。営業に関する収益性を表す指標である売上高ＧＯＰ比率も平均以上となっている。
　中心市街地に位置しているため、買い物客等利用が多い。
</t>
    <phoneticPr fontId="5"/>
  </si>
  <si>
    <t xml:space="preserve">⑧設備投資見込額
平面駐車場であり、比較的新しいため施設であるため、大きな改修等新たな設備投資は見込んでいない。
⑩企業債残高対料金収入比率
駐車場新設に係る企業債を償還しており、平均値を大きく上回っている。
</t>
    <phoneticPr fontId="5"/>
  </si>
  <si>
    <t xml:space="preserve">①収益的収支比率
平成30年度に開設した駐車場であり、類似施設の平均値は下回っているが、一定数の利用があり、収益も安定している。
④売上高GOP比率
⑤EBITDA
売上高ＧＯＰ比率は、開設2年目以降収入額も安定し、類似施設の平均値を上回っている。
ＥＢＩＴＤＡが類似施設平均値を下回っているのは、収容台数が18台と小規模な駐車場であり、利益が少ないことが原因として挙げられる。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</si>
</sst>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122.8</c:v>
                </c:pt>
                <c:pt idx="1">
                  <c:v>180.3</c:v>
                </c:pt>
                <c:pt idx="2">
                  <c:v>161.30000000000001</c:v>
                </c:pt>
                <c:pt idx="3">
                  <c:v>71.599999999999994</c:v>
                </c:pt>
                <c:pt idx="4">
                  <c:v>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8-4019-8917-EFA9378E6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12960"/>
        <c:axId val="5631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384.2</c:v>
                </c:pt>
                <c:pt idx="1">
                  <c:v>754.2</c:v>
                </c:pt>
                <c:pt idx="2">
                  <c:v>383.4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38-4019-8917-EFA9378E6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12960"/>
        <c:axId val="56314880"/>
      </c:lineChart>
      <c:catAx>
        <c:axId val="56312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6314880"/>
        <c:crosses val="autoZero"/>
        <c:auto val="1"/>
        <c:lblAlgn val="ctr"/>
        <c:lblOffset val="100"/>
        <c:noMultiLvlLbl val="1"/>
      </c:catAx>
      <c:valAx>
        <c:axId val="5631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6312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7282.1</c:v>
                </c:pt>
                <c:pt idx="1">
                  <c:v>3645.7</c:v>
                </c:pt>
                <c:pt idx="2">
                  <c:v>4365.8999999999996</c:v>
                </c:pt>
                <c:pt idx="3">
                  <c:v>3712.6</c:v>
                </c:pt>
                <c:pt idx="4">
                  <c:v>2575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6-4A6E-9DDE-D3ADAF49D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12192"/>
        <c:axId val="6191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54.4</c:v>
                </c:pt>
                <c:pt idx="2">
                  <c:v>70.3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6-4A6E-9DDE-D3ADAF49D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12192"/>
        <c:axId val="61914112"/>
      </c:lineChart>
      <c:catAx>
        <c:axId val="619121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1914112"/>
        <c:crosses val="autoZero"/>
        <c:auto val="1"/>
        <c:lblAlgn val="ctr"/>
        <c:lblOffset val="100"/>
        <c:noMultiLvlLbl val="1"/>
      </c:catAx>
      <c:valAx>
        <c:axId val="6191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1912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071-4E86-9618-76F0FDFA7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59040"/>
        <c:axId val="10796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71-4E86-9618-76F0FDFA7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59040"/>
        <c:axId val="107960960"/>
      </c:lineChart>
      <c:catAx>
        <c:axId val="107959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7960960"/>
        <c:crosses val="autoZero"/>
        <c:auto val="1"/>
        <c:lblAlgn val="ctr"/>
        <c:lblOffset val="100"/>
        <c:noMultiLvlLbl val="1"/>
      </c:catAx>
      <c:valAx>
        <c:axId val="10796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959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A2B-4B01-A552-3EDE8D085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36352"/>
        <c:axId val="106838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2B-4B01-A552-3EDE8D085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36352"/>
        <c:axId val="106838272"/>
      </c:lineChart>
      <c:catAx>
        <c:axId val="106836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6838272"/>
        <c:crosses val="autoZero"/>
        <c:auto val="1"/>
        <c:lblAlgn val="ctr"/>
        <c:lblOffset val="100"/>
        <c:noMultiLvlLbl val="1"/>
      </c:catAx>
      <c:valAx>
        <c:axId val="106838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836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72-4776-8A92-6E78D36AC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82560"/>
        <c:axId val="10688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2</c:v>
                </c:pt>
                <c:pt idx="2">
                  <c:v>10.199999999999999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72-4776-8A92-6E78D36AC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82560"/>
        <c:axId val="106884480"/>
      </c:lineChart>
      <c:catAx>
        <c:axId val="106882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6884480"/>
        <c:crosses val="autoZero"/>
        <c:auto val="1"/>
        <c:lblAlgn val="ctr"/>
        <c:lblOffset val="100"/>
        <c:noMultiLvlLbl val="1"/>
      </c:catAx>
      <c:valAx>
        <c:axId val="10688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882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7-460E-8A93-017654F0A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18016"/>
        <c:axId val="108119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407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B7-460E-8A93-017654F0A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18016"/>
        <c:axId val="108119936"/>
      </c:lineChart>
      <c:catAx>
        <c:axId val="108118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8119936"/>
        <c:crosses val="autoZero"/>
        <c:auto val="1"/>
        <c:lblAlgn val="ctr"/>
        <c:lblOffset val="100"/>
        <c:noMultiLvlLbl val="1"/>
      </c:catAx>
      <c:valAx>
        <c:axId val="108119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8118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177.8</c:v>
                </c:pt>
                <c:pt idx="1">
                  <c:v>388.9</c:v>
                </c:pt>
                <c:pt idx="2">
                  <c:v>366.7</c:v>
                </c:pt>
                <c:pt idx="3">
                  <c:v>422.2</c:v>
                </c:pt>
                <c:pt idx="4">
                  <c:v>461.1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63-43E7-8FB2-09B147B93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45664"/>
        <c:axId val="10816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279.89999999999998</c:v>
                </c:pt>
                <c:pt idx="1">
                  <c:v>295.5</c:v>
                </c:pt>
                <c:pt idx="2">
                  <c:v>224.4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63-43E7-8FB2-09B147B93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45664"/>
        <c:axId val="108164224"/>
      </c:lineChart>
      <c:catAx>
        <c:axId val="108145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8164224"/>
        <c:crosses val="autoZero"/>
        <c:auto val="1"/>
        <c:lblAlgn val="ctr"/>
        <c:lblOffset val="100"/>
        <c:noMultiLvlLbl val="1"/>
      </c:catAx>
      <c:valAx>
        <c:axId val="10816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8145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18.600000000000001</c:v>
                </c:pt>
                <c:pt idx="1">
                  <c:v>49.5</c:v>
                </c:pt>
                <c:pt idx="2">
                  <c:v>44.2</c:v>
                </c:pt>
                <c:pt idx="3">
                  <c:v>47.4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9-4E6E-990B-0047695CA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06720"/>
        <c:axId val="10821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33.6</c:v>
                </c:pt>
                <c:pt idx="2">
                  <c:v>-122.5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49-4E6E-990B-0047695CA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06720"/>
        <c:axId val="108212992"/>
      </c:lineChart>
      <c:catAx>
        <c:axId val="1082067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8212992"/>
        <c:crosses val="autoZero"/>
        <c:auto val="1"/>
        <c:lblAlgn val="ctr"/>
        <c:lblOffset val="100"/>
        <c:noMultiLvlLbl val="1"/>
      </c:catAx>
      <c:valAx>
        <c:axId val="10821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8206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145</c:v>
                </c:pt>
                <c:pt idx="1">
                  <c:v>774</c:v>
                </c:pt>
                <c:pt idx="2">
                  <c:v>576</c:v>
                </c:pt>
                <c:pt idx="3">
                  <c:v>709</c:v>
                </c:pt>
                <c:pt idx="4">
                  <c:v>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C-4879-B674-186A194F8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55488"/>
        <c:axId val="108331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8183</c:v>
                </c:pt>
                <c:pt idx="1">
                  <c:v>7940</c:v>
                </c:pt>
                <c:pt idx="2">
                  <c:v>2576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EC-4879-B674-186A194F8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55488"/>
        <c:axId val="108331392"/>
      </c:lineChart>
      <c:catAx>
        <c:axId val="108255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8331392"/>
        <c:crosses val="autoZero"/>
        <c:auto val="1"/>
        <c:lblAlgn val="ctr"/>
        <c:lblOffset val="100"/>
        <c:noMultiLvlLbl val="1"/>
      </c:catAx>
      <c:valAx>
        <c:axId val="108331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8255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MO9" zoomScaleNormal="100" zoomScaleSheetLayoutView="70" workbookViewId="0">
      <selection activeCell="OF19" sqref="OF19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愛媛県八幡浜市　千代田町ちゃんぽん駐車場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商業施設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493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125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5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18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120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代行制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122.8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180.3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161.30000000000001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71.599999999999994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41.9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177.8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388.9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366.7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422.2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461.1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384.2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754.2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383.4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338.4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1268.9000000000001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3.8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2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10.199999999999999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5.0999999999999996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1.9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279.89999999999998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295.5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224.4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251.9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291.5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18.600000000000001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49.5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44.2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47.4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65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145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774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576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709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1302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17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15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407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166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18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30.4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33.6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-122.5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8.5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26.6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8183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7940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2576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4153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6140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56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7282.1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3645.7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4365.8999999999996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3712.6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2575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83.1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54.4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70.3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70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47.6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hrAmum2X8pEWlaeNuxFsik+z1033uwi7GVvOo5jtGDJfDV3BWOhHBp6jqalbP7q1/q4OZLcQxjc9rvAy9U9n0w==" saltValue="ibNpHfTbt449zuVUqoIm/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91</v>
      </c>
      <c r="AL5" s="47" t="s">
        <v>102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101</v>
      </c>
      <c r="AV5" s="47" t="s">
        <v>91</v>
      </c>
      <c r="AW5" s="47" t="s">
        <v>103</v>
      </c>
      <c r="AX5" s="47" t="s">
        <v>104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105</v>
      </c>
      <c r="BG5" s="47" t="s">
        <v>106</v>
      </c>
      <c r="BH5" s="47" t="s">
        <v>92</v>
      </c>
      <c r="BI5" s="47" t="s">
        <v>107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101</v>
      </c>
      <c r="BR5" s="47" t="s">
        <v>91</v>
      </c>
      <c r="BS5" s="47" t="s">
        <v>108</v>
      </c>
      <c r="BT5" s="47" t="s">
        <v>109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101</v>
      </c>
      <c r="CC5" s="47" t="s">
        <v>106</v>
      </c>
      <c r="CD5" s="47" t="s">
        <v>92</v>
      </c>
      <c r="CE5" s="47" t="s">
        <v>93</v>
      </c>
      <c r="CF5" s="47" t="s">
        <v>110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105</v>
      </c>
      <c r="CP5" s="47" t="s">
        <v>111</v>
      </c>
      <c r="CQ5" s="47" t="s">
        <v>92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101</v>
      </c>
      <c r="DA5" s="47" t="s">
        <v>112</v>
      </c>
      <c r="DB5" s="47" t="s">
        <v>102</v>
      </c>
      <c r="DC5" s="47" t="s">
        <v>104</v>
      </c>
      <c r="DD5" s="47" t="s">
        <v>110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91</v>
      </c>
      <c r="DM5" s="47" t="s">
        <v>108</v>
      </c>
      <c r="DN5" s="47" t="s">
        <v>107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113</v>
      </c>
      <c r="B6" s="48">
        <f>B8</f>
        <v>2022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9</v>
      </c>
      <c r="H6" s="48" t="str">
        <f>SUBSTITUTE(H8,"　","")</f>
        <v>愛媛県八幡浜市</v>
      </c>
      <c r="I6" s="48" t="str">
        <f t="shared" si="1"/>
        <v>千代田町ちゃんぽん駐車場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5</v>
      </c>
      <c r="S6" s="50" t="str">
        <f t="shared" si="1"/>
        <v>商業施設</v>
      </c>
      <c r="T6" s="50" t="str">
        <f t="shared" si="1"/>
        <v>無</v>
      </c>
      <c r="U6" s="51">
        <f t="shared" si="1"/>
        <v>493</v>
      </c>
      <c r="V6" s="51">
        <f t="shared" si="1"/>
        <v>18</v>
      </c>
      <c r="W6" s="51">
        <f t="shared" si="1"/>
        <v>120</v>
      </c>
      <c r="X6" s="50" t="str">
        <f t="shared" si="1"/>
        <v>代行制</v>
      </c>
      <c r="Y6" s="52">
        <f>IF(Y8="-",NA(),Y8)</f>
        <v>122.8</v>
      </c>
      <c r="Z6" s="52">
        <f t="shared" ref="Z6:AH6" si="2">IF(Z8="-",NA(),Z8)</f>
        <v>180.3</v>
      </c>
      <c r="AA6" s="52">
        <f t="shared" si="2"/>
        <v>161.30000000000001</v>
      </c>
      <c r="AB6" s="52">
        <f t="shared" si="2"/>
        <v>71.599999999999994</v>
      </c>
      <c r="AC6" s="52">
        <f t="shared" si="2"/>
        <v>41.9</v>
      </c>
      <c r="AD6" s="52">
        <f t="shared" si="2"/>
        <v>384.2</v>
      </c>
      <c r="AE6" s="52">
        <f t="shared" si="2"/>
        <v>754.2</v>
      </c>
      <c r="AF6" s="52">
        <f t="shared" si="2"/>
        <v>383.4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2</v>
      </c>
      <c r="AQ6" s="52">
        <f t="shared" si="3"/>
        <v>10.199999999999999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17</v>
      </c>
      <c r="BA6" s="53">
        <f t="shared" si="4"/>
        <v>15</v>
      </c>
      <c r="BB6" s="53">
        <f t="shared" si="4"/>
        <v>407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>
        <f>IF(BF8="-",NA(),BF8)</f>
        <v>18.600000000000001</v>
      </c>
      <c r="BG6" s="52">
        <f t="shared" ref="BG6:BO6" si="5">IF(BG8="-",NA(),BG8)</f>
        <v>49.5</v>
      </c>
      <c r="BH6" s="52">
        <f t="shared" si="5"/>
        <v>44.2</v>
      </c>
      <c r="BI6" s="52">
        <f t="shared" si="5"/>
        <v>47.4</v>
      </c>
      <c r="BJ6" s="52">
        <f t="shared" si="5"/>
        <v>65</v>
      </c>
      <c r="BK6" s="52">
        <f t="shared" si="5"/>
        <v>30.4</v>
      </c>
      <c r="BL6" s="52">
        <f t="shared" si="5"/>
        <v>33.6</v>
      </c>
      <c r="BM6" s="52">
        <f t="shared" si="5"/>
        <v>-122.5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>
        <f>IF(BQ8="-",NA(),BQ8)</f>
        <v>145</v>
      </c>
      <c r="BR6" s="53">
        <f t="shared" ref="BR6:BZ6" si="6">IF(BR8="-",NA(),BR8)</f>
        <v>774</v>
      </c>
      <c r="BS6" s="53">
        <f t="shared" si="6"/>
        <v>576</v>
      </c>
      <c r="BT6" s="53">
        <f t="shared" si="6"/>
        <v>709</v>
      </c>
      <c r="BU6" s="53">
        <f t="shared" si="6"/>
        <v>1302</v>
      </c>
      <c r="BV6" s="53">
        <f t="shared" si="6"/>
        <v>8183</v>
      </c>
      <c r="BW6" s="53">
        <f t="shared" si="6"/>
        <v>7940</v>
      </c>
      <c r="BX6" s="53">
        <f t="shared" si="6"/>
        <v>2576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114</v>
      </c>
      <c r="CM6" s="51">
        <f t="shared" ref="CM6:CN6" si="7">CM8</f>
        <v>56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114</v>
      </c>
      <c r="CZ6" s="52">
        <f>IF(CZ8="-",NA(),CZ8)</f>
        <v>7282.1</v>
      </c>
      <c r="DA6" s="52">
        <f t="shared" ref="DA6:DI6" si="8">IF(DA8="-",NA(),DA8)</f>
        <v>3645.7</v>
      </c>
      <c r="DB6" s="52">
        <f t="shared" si="8"/>
        <v>4365.8999999999996</v>
      </c>
      <c r="DC6" s="52">
        <f t="shared" si="8"/>
        <v>3712.6</v>
      </c>
      <c r="DD6" s="52">
        <f t="shared" si="8"/>
        <v>2575</v>
      </c>
      <c r="DE6" s="52">
        <f t="shared" si="8"/>
        <v>83.1</v>
      </c>
      <c r="DF6" s="52">
        <f t="shared" si="8"/>
        <v>54.4</v>
      </c>
      <c r="DG6" s="52">
        <f t="shared" si="8"/>
        <v>70.3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>
        <f>IF(DK8="-",NA(),DK8)</f>
        <v>177.8</v>
      </c>
      <c r="DL6" s="52">
        <f t="shared" ref="DL6:DT6" si="9">IF(DL8="-",NA(),DL8)</f>
        <v>388.9</v>
      </c>
      <c r="DM6" s="52">
        <f t="shared" si="9"/>
        <v>366.7</v>
      </c>
      <c r="DN6" s="52">
        <f t="shared" si="9"/>
        <v>422.2</v>
      </c>
      <c r="DO6" s="52">
        <f t="shared" si="9"/>
        <v>461.1</v>
      </c>
      <c r="DP6" s="52">
        <f t="shared" si="9"/>
        <v>279.89999999999998</v>
      </c>
      <c r="DQ6" s="52">
        <f t="shared" si="9"/>
        <v>295.5</v>
      </c>
      <c r="DR6" s="52">
        <f t="shared" si="9"/>
        <v>224.4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115</v>
      </c>
      <c r="B7" s="48">
        <f t="shared" ref="B7:X7" si="10">B8</f>
        <v>2022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9</v>
      </c>
      <c r="H7" s="48" t="str">
        <f t="shared" si="10"/>
        <v>愛媛県　八幡浜市</v>
      </c>
      <c r="I7" s="48" t="str">
        <f t="shared" si="10"/>
        <v>千代田町ちゃんぽん駐車場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5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493</v>
      </c>
      <c r="V7" s="51">
        <f t="shared" si="10"/>
        <v>18</v>
      </c>
      <c r="W7" s="51">
        <f t="shared" si="10"/>
        <v>120</v>
      </c>
      <c r="X7" s="50" t="str">
        <f t="shared" si="10"/>
        <v>代行制</v>
      </c>
      <c r="Y7" s="52">
        <f>Y8</f>
        <v>122.8</v>
      </c>
      <c r="Z7" s="52">
        <f t="shared" ref="Z7:AH7" si="11">Z8</f>
        <v>180.3</v>
      </c>
      <c r="AA7" s="52">
        <f t="shared" si="11"/>
        <v>161.30000000000001</v>
      </c>
      <c r="AB7" s="52">
        <f t="shared" si="11"/>
        <v>71.599999999999994</v>
      </c>
      <c r="AC7" s="52">
        <f t="shared" si="11"/>
        <v>41.9</v>
      </c>
      <c r="AD7" s="52">
        <f t="shared" si="11"/>
        <v>384.2</v>
      </c>
      <c r="AE7" s="52">
        <f t="shared" si="11"/>
        <v>754.2</v>
      </c>
      <c r="AF7" s="52">
        <f t="shared" si="11"/>
        <v>383.4</v>
      </c>
      <c r="AG7" s="52">
        <f t="shared" si="11"/>
        <v>338.4</v>
      </c>
      <c r="AH7" s="52">
        <f t="shared" si="11"/>
        <v>1268.9000000000001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2</v>
      </c>
      <c r="AQ7" s="52">
        <f t="shared" si="12"/>
        <v>10.199999999999999</v>
      </c>
      <c r="AR7" s="52">
        <f t="shared" si="12"/>
        <v>5.0999999999999996</v>
      </c>
      <c r="AS7" s="52">
        <f t="shared" si="12"/>
        <v>1.9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17</v>
      </c>
      <c r="BA7" s="53">
        <f t="shared" si="13"/>
        <v>15</v>
      </c>
      <c r="BB7" s="53">
        <f t="shared" si="13"/>
        <v>407</v>
      </c>
      <c r="BC7" s="53">
        <f t="shared" si="13"/>
        <v>166</v>
      </c>
      <c r="BD7" s="53">
        <f t="shared" si="13"/>
        <v>18</v>
      </c>
      <c r="BE7" s="51"/>
      <c r="BF7" s="52">
        <f>BF8</f>
        <v>18.600000000000001</v>
      </c>
      <c r="BG7" s="52">
        <f t="shared" ref="BG7:BO7" si="14">BG8</f>
        <v>49.5</v>
      </c>
      <c r="BH7" s="52">
        <f t="shared" si="14"/>
        <v>44.2</v>
      </c>
      <c r="BI7" s="52">
        <f t="shared" si="14"/>
        <v>47.4</v>
      </c>
      <c r="BJ7" s="52">
        <f t="shared" si="14"/>
        <v>65</v>
      </c>
      <c r="BK7" s="52">
        <f t="shared" si="14"/>
        <v>30.4</v>
      </c>
      <c r="BL7" s="52">
        <f t="shared" si="14"/>
        <v>33.6</v>
      </c>
      <c r="BM7" s="52">
        <f t="shared" si="14"/>
        <v>-122.5</v>
      </c>
      <c r="BN7" s="52">
        <f t="shared" si="14"/>
        <v>8.5</v>
      </c>
      <c r="BO7" s="52">
        <f t="shared" si="14"/>
        <v>26.6</v>
      </c>
      <c r="BP7" s="49"/>
      <c r="BQ7" s="53">
        <f>BQ8</f>
        <v>145</v>
      </c>
      <c r="BR7" s="53">
        <f t="shared" ref="BR7:BZ7" si="15">BR8</f>
        <v>774</v>
      </c>
      <c r="BS7" s="53">
        <f t="shared" si="15"/>
        <v>576</v>
      </c>
      <c r="BT7" s="53">
        <f t="shared" si="15"/>
        <v>709</v>
      </c>
      <c r="BU7" s="53">
        <f t="shared" si="15"/>
        <v>1302</v>
      </c>
      <c r="BV7" s="53">
        <f t="shared" si="15"/>
        <v>8183</v>
      </c>
      <c r="BW7" s="53">
        <f t="shared" si="15"/>
        <v>7940</v>
      </c>
      <c r="BX7" s="53">
        <f t="shared" si="15"/>
        <v>2576</v>
      </c>
      <c r="BY7" s="53">
        <f t="shared" si="15"/>
        <v>4153</v>
      </c>
      <c r="BZ7" s="53">
        <f t="shared" si="15"/>
        <v>6140</v>
      </c>
      <c r="CA7" s="51"/>
      <c r="CB7" s="52" t="s">
        <v>116</v>
      </c>
      <c r="CC7" s="52" t="s">
        <v>116</v>
      </c>
      <c r="CD7" s="52" t="s">
        <v>116</v>
      </c>
      <c r="CE7" s="52" t="s">
        <v>116</v>
      </c>
      <c r="CF7" s="52" t="s">
        <v>116</v>
      </c>
      <c r="CG7" s="52" t="s">
        <v>116</v>
      </c>
      <c r="CH7" s="52" t="s">
        <v>116</v>
      </c>
      <c r="CI7" s="52" t="s">
        <v>116</v>
      </c>
      <c r="CJ7" s="52" t="s">
        <v>116</v>
      </c>
      <c r="CK7" s="52" t="s">
        <v>114</v>
      </c>
      <c r="CL7" s="49"/>
      <c r="CM7" s="51">
        <f>CM8</f>
        <v>56</v>
      </c>
      <c r="CN7" s="51">
        <f>CN8</f>
        <v>0</v>
      </c>
      <c r="CO7" s="52" t="s">
        <v>116</v>
      </c>
      <c r="CP7" s="52" t="s">
        <v>116</v>
      </c>
      <c r="CQ7" s="52" t="s">
        <v>116</v>
      </c>
      <c r="CR7" s="52" t="s">
        <v>116</v>
      </c>
      <c r="CS7" s="52" t="s">
        <v>116</v>
      </c>
      <c r="CT7" s="52" t="s">
        <v>116</v>
      </c>
      <c r="CU7" s="52" t="s">
        <v>116</v>
      </c>
      <c r="CV7" s="52" t="s">
        <v>116</v>
      </c>
      <c r="CW7" s="52" t="s">
        <v>116</v>
      </c>
      <c r="CX7" s="52" t="s">
        <v>114</v>
      </c>
      <c r="CY7" s="49"/>
      <c r="CZ7" s="52">
        <f>CZ8</f>
        <v>7282.1</v>
      </c>
      <c r="DA7" s="52">
        <f t="shared" ref="DA7:DI7" si="16">DA8</f>
        <v>3645.7</v>
      </c>
      <c r="DB7" s="52">
        <f t="shared" si="16"/>
        <v>4365.8999999999996</v>
      </c>
      <c r="DC7" s="52">
        <f t="shared" si="16"/>
        <v>3712.6</v>
      </c>
      <c r="DD7" s="52">
        <f t="shared" si="16"/>
        <v>2575</v>
      </c>
      <c r="DE7" s="52">
        <f t="shared" si="16"/>
        <v>83.1</v>
      </c>
      <c r="DF7" s="52">
        <f t="shared" si="16"/>
        <v>54.4</v>
      </c>
      <c r="DG7" s="52">
        <f t="shared" si="16"/>
        <v>70.3</v>
      </c>
      <c r="DH7" s="52">
        <f t="shared" si="16"/>
        <v>70</v>
      </c>
      <c r="DI7" s="52">
        <f t="shared" si="16"/>
        <v>47.6</v>
      </c>
      <c r="DJ7" s="49"/>
      <c r="DK7" s="52">
        <f>DK8</f>
        <v>177.8</v>
      </c>
      <c r="DL7" s="52">
        <f t="shared" ref="DL7:DT7" si="17">DL8</f>
        <v>388.9</v>
      </c>
      <c r="DM7" s="52">
        <f t="shared" si="17"/>
        <v>366.7</v>
      </c>
      <c r="DN7" s="52">
        <f t="shared" si="17"/>
        <v>422.2</v>
      </c>
      <c r="DO7" s="52">
        <f t="shared" si="17"/>
        <v>461.1</v>
      </c>
      <c r="DP7" s="52">
        <f t="shared" si="17"/>
        <v>279.89999999999998</v>
      </c>
      <c r="DQ7" s="52">
        <f t="shared" si="17"/>
        <v>295.5</v>
      </c>
      <c r="DR7" s="52">
        <f t="shared" si="17"/>
        <v>224.4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15">
      <c r="A8" s="37"/>
      <c r="B8" s="55">
        <v>2022</v>
      </c>
      <c r="C8" s="55">
        <v>382043</v>
      </c>
      <c r="D8" s="55">
        <v>47</v>
      </c>
      <c r="E8" s="55">
        <v>14</v>
      </c>
      <c r="F8" s="55">
        <v>0</v>
      </c>
      <c r="G8" s="55">
        <v>9</v>
      </c>
      <c r="H8" s="55" t="s">
        <v>117</v>
      </c>
      <c r="I8" s="55" t="s">
        <v>118</v>
      </c>
      <c r="J8" s="55" t="s">
        <v>119</v>
      </c>
      <c r="K8" s="55" t="s">
        <v>120</v>
      </c>
      <c r="L8" s="55" t="s">
        <v>121</v>
      </c>
      <c r="M8" s="55" t="s">
        <v>122</v>
      </c>
      <c r="N8" s="55" t="s">
        <v>123</v>
      </c>
      <c r="O8" s="56" t="s">
        <v>124</v>
      </c>
      <c r="P8" s="57" t="s">
        <v>125</v>
      </c>
      <c r="Q8" s="57" t="s">
        <v>126</v>
      </c>
      <c r="R8" s="58">
        <v>5</v>
      </c>
      <c r="S8" s="57" t="s">
        <v>127</v>
      </c>
      <c r="T8" s="57" t="s">
        <v>128</v>
      </c>
      <c r="U8" s="58">
        <v>493</v>
      </c>
      <c r="V8" s="58">
        <v>18</v>
      </c>
      <c r="W8" s="58">
        <v>120</v>
      </c>
      <c r="X8" s="57" t="s">
        <v>129</v>
      </c>
      <c r="Y8" s="59">
        <v>122.8</v>
      </c>
      <c r="Z8" s="59">
        <v>180.3</v>
      </c>
      <c r="AA8" s="59">
        <v>161.30000000000001</v>
      </c>
      <c r="AB8" s="59">
        <v>71.599999999999994</v>
      </c>
      <c r="AC8" s="59">
        <v>41.9</v>
      </c>
      <c r="AD8" s="59">
        <v>384.2</v>
      </c>
      <c r="AE8" s="59">
        <v>754.2</v>
      </c>
      <c r="AF8" s="59">
        <v>383.4</v>
      </c>
      <c r="AG8" s="59">
        <v>338.4</v>
      </c>
      <c r="AH8" s="59">
        <v>1268.9000000000001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2</v>
      </c>
      <c r="AQ8" s="59">
        <v>10.199999999999999</v>
      </c>
      <c r="AR8" s="59">
        <v>5.0999999999999996</v>
      </c>
      <c r="AS8" s="59">
        <v>1.9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17</v>
      </c>
      <c r="BA8" s="60">
        <v>15</v>
      </c>
      <c r="BB8" s="60">
        <v>407</v>
      </c>
      <c r="BC8" s="60">
        <v>166</v>
      </c>
      <c r="BD8" s="60">
        <v>18</v>
      </c>
      <c r="BE8" s="60">
        <v>33</v>
      </c>
      <c r="BF8" s="59">
        <v>18.600000000000001</v>
      </c>
      <c r="BG8" s="59">
        <v>49.5</v>
      </c>
      <c r="BH8" s="59">
        <v>44.2</v>
      </c>
      <c r="BI8" s="59">
        <v>47.4</v>
      </c>
      <c r="BJ8" s="59">
        <v>65</v>
      </c>
      <c r="BK8" s="59">
        <v>30.4</v>
      </c>
      <c r="BL8" s="59">
        <v>33.6</v>
      </c>
      <c r="BM8" s="59">
        <v>-122.5</v>
      </c>
      <c r="BN8" s="59">
        <v>8.5</v>
      </c>
      <c r="BO8" s="59">
        <v>26.6</v>
      </c>
      <c r="BP8" s="56">
        <v>12.8</v>
      </c>
      <c r="BQ8" s="60">
        <v>145</v>
      </c>
      <c r="BR8" s="60">
        <v>774</v>
      </c>
      <c r="BS8" s="60">
        <v>576</v>
      </c>
      <c r="BT8" s="61">
        <v>709</v>
      </c>
      <c r="BU8" s="61">
        <v>1302</v>
      </c>
      <c r="BV8" s="60">
        <v>8183</v>
      </c>
      <c r="BW8" s="60">
        <v>7940</v>
      </c>
      <c r="BX8" s="60">
        <v>2576</v>
      </c>
      <c r="BY8" s="60">
        <v>4153</v>
      </c>
      <c r="BZ8" s="60">
        <v>6140</v>
      </c>
      <c r="CA8" s="58">
        <v>10556</v>
      </c>
      <c r="CB8" s="59" t="s">
        <v>121</v>
      </c>
      <c r="CC8" s="59" t="s">
        <v>121</v>
      </c>
      <c r="CD8" s="59" t="s">
        <v>121</v>
      </c>
      <c r="CE8" s="59" t="s">
        <v>121</v>
      </c>
      <c r="CF8" s="59" t="s">
        <v>121</v>
      </c>
      <c r="CG8" s="59" t="s">
        <v>121</v>
      </c>
      <c r="CH8" s="59" t="s">
        <v>121</v>
      </c>
      <c r="CI8" s="59" t="s">
        <v>121</v>
      </c>
      <c r="CJ8" s="59" t="s">
        <v>121</v>
      </c>
      <c r="CK8" s="59" t="s">
        <v>121</v>
      </c>
      <c r="CL8" s="56" t="s">
        <v>121</v>
      </c>
      <c r="CM8" s="58">
        <v>56</v>
      </c>
      <c r="CN8" s="58">
        <v>0</v>
      </c>
      <c r="CO8" s="59" t="s">
        <v>121</v>
      </c>
      <c r="CP8" s="59" t="s">
        <v>121</v>
      </c>
      <c r="CQ8" s="59" t="s">
        <v>121</v>
      </c>
      <c r="CR8" s="59" t="s">
        <v>121</v>
      </c>
      <c r="CS8" s="59" t="s">
        <v>121</v>
      </c>
      <c r="CT8" s="59" t="s">
        <v>121</v>
      </c>
      <c r="CU8" s="59" t="s">
        <v>121</v>
      </c>
      <c r="CV8" s="59" t="s">
        <v>121</v>
      </c>
      <c r="CW8" s="59" t="s">
        <v>121</v>
      </c>
      <c r="CX8" s="59" t="s">
        <v>121</v>
      </c>
      <c r="CY8" s="56" t="s">
        <v>121</v>
      </c>
      <c r="CZ8" s="59">
        <v>7282.1</v>
      </c>
      <c r="DA8" s="59">
        <v>3645.7</v>
      </c>
      <c r="DB8" s="59">
        <v>4365.8999999999996</v>
      </c>
      <c r="DC8" s="59">
        <v>3712.6</v>
      </c>
      <c r="DD8" s="59">
        <v>2575</v>
      </c>
      <c r="DE8" s="59">
        <v>83.1</v>
      </c>
      <c r="DF8" s="59">
        <v>54.4</v>
      </c>
      <c r="DG8" s="59">
        <v>70.3</v>
      </c>
      <c r="DH8" s="59">
        <v>70</v>
      </c>
      <c r="DI8" s="59">
        <v>47.6</v>
      </c>
      <c r="DJ8" s="56">
        <v>72.2</v>
      </c>
      <c r="DK8" s="59">
        <v>177.8</v>
      </c>
      <c r="DL8" s="59">
        <v>388.9</v>
      </c>
      <c r="DM8" s="59">
        <v>366.7</v>
      </c>
      <c r="DN8" s="59">
        <v>422.2</v>
      </c>
      <c r="DO8" s="59">
        <v>461.1</v>
      </c>
      <c r="DP8" s="59">
        <v>279.89999999999998</v>
      </c>
      <c r="DQ8" s="59">
        <v>295.5</v>
      </c>
      <c r="DR8" s="59">
        <v>224.4</v>
      </c>
      <c r="DS8" s="59">
        <v>251.9</v>
      </c>
      <c r="DT8" s="59">
        <v>291.5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130</v>
      </c>
      <c r="C10" s="64" t="s">
        <v>131</v>
      </c>
      <c r="D10" s="64" t="s">
        <v>132</v>
      </c>
      <c r="E10" s="64" t="s">
        <v>133</v>
      </c>
      <c r="F10" s="64" t="s">
        <v>134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2024-02-06T04:06:56Z</cp:lastPrinted>
  <dcterms:created xsi:type="dcterms:W3CDTF">2024-01-11T00:15:25Z</dcterms:created>
  <dcterms:modified xsi:type="dcterms:W3CDTF">2024-02-20T07:15:34Z</dcterms:modified>
  <cp:category/>
</cp:coreProperties>
</file>