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dik7063AmV96+gMdG01lqgAPc2y5F3Wps8fWeY7SISe2iyP5LXn1aVqWJkjFkgVAhhVfyIznk55LG8HfilvxXw==" workbookSaltValue="/zuga9hhREhpKVzWzqVrDA==" workbookSpinCount="100000" lockStructure="1"/>
  <bookViews>
    <workbookView xWindow="0" yWindow="0" windowWidth="28800" windowHeight="124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AL10" i="4"/>
  <c r="W10" i="4"/>
  <c r="I10" i="4"/>
  <c r="BB8" i="4"/>
  <c r="AT8" i="4"/>
  <c r="AL8" i="4"/>
  <c r="P8" i="4"/>
  <c r="I8" i="4"/>
  <c r="B6" i="4"/>
</calcChain>
</file>

<file path=xl/sharedStrings.xml><?xml version="1.0" encoding="utf-8"?>
<sst xmlns="http://schemas.openxmlformats.org/spreadsheetml/2006/main" count="272" uniqueCount="113">
  <si>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</si>
  <si>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</si>
  <si>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</si>
  <si>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</si>
  <si>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</si>
  <si>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</si>
  <si>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</si>
  <si>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</si>
  <si>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</si>
  <si>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</si>
  <si>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</si>
  <si>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</si>
  <si>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</si>
  <si>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</si>
  <si>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</si>
  <si>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</si>
  <si>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</si>
  <si>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</si>
  <si>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</si>
  <si>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</si>
  <si>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</si>
  <si>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</si>
  <si>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</si>
  <si>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</si>
  <si>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</si>
  <si>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</si>
  <si>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</si>
  <si>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</si>
  <si>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</si>
  <si>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</si>
  <si>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</si>
  <si>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</si>
  <si>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</si>
  <si>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</si>
  <si>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</si>
  <si>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</si>
  <si>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</si>
  <si>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</si>
  <si>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</si>
  <si>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</si>
  <si>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</si>
  <si>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</si>
  <si>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</si>
  <si>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</si>
  <si>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</si>
  <si>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</si>
  <si>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</si>
  <si>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</si>
  <si>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</si>
  <si>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</si>
  <si>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</si>
  <si>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</si>
  <si>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</si>
  <si>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</si>
  <si>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</si>
  <si>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</si>
  <si>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</si>
  <si>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</si>
  <si>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</si>
  <si>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</si>
  <si>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</si>
  <si>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</si>
  <si>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</si>
  <si>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</si>
  <si>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</si>
  <si>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</si>
  <si>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</si>
  <si>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</si>
  <si>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</si>
  <si>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</si>
  <si>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</si>
  <si>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</si>
  <si>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</si>
  <si>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</si>
  <si>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</si>
  <si>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</si>
  <si>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</si>
  <si>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</si>
  <si>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</si>
  <si>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</si>
  <si>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</si>
  <si>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</si>
  <si>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</si>
  <si>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</si>
  <si>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</si>
  <si>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</si>
  <si>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</si>
  <si>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</si>
  <si>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</si>
  <si>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</si>
  <si>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</si>
  <si>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</si>
  <si>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</si>
  <si>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</si>
  <si>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</si>
  <si>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</si>
  <si>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</si>
  <si>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</si>
  <si>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</si>
  <si>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</si>
  <si>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</si>
  <si>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</si>
  <si>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</si>
  <si>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</si>
  <si>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</si>
  <si>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</si>
  <si>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</si>
  <si>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</si>
  <si>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</si>
  <si>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</si>
  <si>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100％を超えてはいるが、料金収入のみでの運営は成り立たず一般会計繰入金に頼らざるを得ない状況である。
④企業債残高対給水収益比率
類似団体平均を下回っているが、一部地区の統合整備を予定していることから今後企業債残高の増加が見込まれる。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地元簡易水道組合との連携を取ることで漏水に迅速に対応し、有収率の向上に努める。</t>
    <phoneticPr fontId="4"/>
  </si>
  <si>
    <t>経年劣化による簡易水道施設や配水管等の老朽化により、修繕箇所は増加の傾向にある。地元簡易水道組合が維持管理できるよう、必要な補助並び指導を行っていく。</t>
    <phoneticPr fontId="4"/>
  </si>
  <si>
    <t xml:space="preserve">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地区の合意を受けた一部地区については、簡易水道等統合整備基本計画に基づき、上水道へ統合するための管路布設工事を令和5年度より開始した。
</t>
    <rPh sb="110" eb="112">
      <t>チク</t>
    </rPh>
    <rPh sb="113" eb="115">
      <t>ゴウイ</t>
    </rPh>
    <rPh sb="116" eb="117">
      <t>ウ</t>
    </rPh>
    <rPh sb="119" eb="123">
      <t>イチブチク</t>
    </rPh>
    <rPh sb="158" eb="160">
      <t>カンロ</t>
    </rPh>
    <rPh sb="160" eb="164">
      <t>フセツコウジ</t>
    </rPh>
    <rPh sb="165" eb="167">
      <t>レイワ</t>
    </rPh>
    <rPh sb="168" eb="170">
      <t>ネンド</t>
    </rPh>
    <rPh sb="172" eb="174">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</si>
</sst>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B00-47DB-94A6-58E106760043}"/>
            </c:ext>
          </c:extLst>
        </c:ser>
        <c:dLbls>
          <c:showLegendKey val="0"/>
          <c:showVal val="0"/>
          <c:showCatName val="0"/>
          <c:showSerName val="0"/>
          <c:showPercent val="0"/>
          <c:showBubbleSize val="0"/>
        </c:dLbls>
        <c:gapWidth val="150"/>
        <c:axId val="396257520"/>
        <c:axId val="39625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0.37</c:v>
                </c:pt>
                <c:pt idx="3">
                  <c:v>0.23</c:v>
                </c:pt>
                <c:pt idx="4">
                  <c:v>0.88</c:v>
                </c:pt>
              </c:numCache>
            </c:numRef>
          </c:val>
          <c:smooth val="0"/>
          <c:extLst xmlns:c16r2="http://schemas.microsoft.com/office/drawing/2015/06/chart">
            <c:ext xmlns:c16="http://schemas.microsoft.com/office/drawing/2014/chart" uri="{C3380CC4-5D6E-409C-BE32-E72D297353CC}">
              <c16:uniqueId val="{00000001-EB00-47DB-94A6-58E106760043}"/>
            </c:ext>
          </c:extLst>
        </c:ser>
        <c:dLbls>
          <c:showLegendKey val="0"/>
          <c:showVal val="0"/>
          <c:showCatName val="0"/>
          <c:showSerName val="0"/>
          <c:showPercent val="0"/>
          <c:showBubbleSize val="0"/>
        </c:dLbls>
        <c:marker val="1"/>
        <c:smooth val="0"/>
        <c:axId val="396257520"/>
        <c:axId val="396258696"/>
      </c:lineChart>
      <c:dateAx>
        <c:axId val="396257520"/>
        <c:scaling>
          <c:orientation val="minMax"/>
        </c:scaling>
        <c:delete val="1"/>
        <c:axPos val="b"/>
        <c:numFmt formatCode="&quot;R&quot;yy" sourceLinked="1"/>
        <c:majorTickMark val="none"/>
        <c:minorTickMark val="none"/>
        <c:tickLblPos val="none"/>
        <c:crossAx val="396258696"/>
        <c:crosses val="autoZero"/>
        <c:auto val="1"/>
        <c:lblOffset val="100"/>
        <c:baseTimeUnit val="years"/>
      </c:dateAx>
      <c:valAx>
        <c:axId val="39625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5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48.67</c:v>
                </c:pt>
                <c:pt idx="3">
                  <c:v>52.62</c:v>
                </c:pt>
                <c:pt idx="4">
                  <c:v>51.31</c:v>
                </c:pt>
              </c:numCache>
            </c:numRef>
          </c:val>
          <c:extLst xmlns:c16r2="http://schemas.microsoft.com/office/drawing/2015/06/chart">
            <c:ext xmlns:c16="http://schemas.microsoft.com/office/drawing/2014/chart" uri="{C3380CC4-5D6E-409C-BE32-E72D297353CC}">
              <c16:uniqueId val="{00000000-B7D7-4BA2-BC62-B97BDFB8D739}"/>
            </c:ext>
          </c:extLst>
        </c:ser>
        <c:dLbls>
          <c:showLegendKey val="0"/>
          <c:showVal val="0"/>
          <c:showCatName val="0"/>
          <c:showSerName val="0"/>
          <c:showPercent val="0"/>
          <c:showBubbleSize val="0"/>
        </c:dLbls>
        <c:gapWidth val="150"/>
        <c:axId val="561364848"/>
        <c:axId val="5619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48.75</c:v>
                </c:pt>
                <c:pt idx="3">
                  <c:v>50.95</c:v>
                </c:pt>
                <c:pt idx="4">
                  <c:v>52.39</c:v>
                </c:pt>
              </c:numCache>
            </c:numRef>
          </c:val>
          <c:smooth val="0"/>
          <c:extLst xmlns:c16r2="http://schemas.microsoft.com/office/drawing/2015/06/chart">
            <c:ext xmlns:c16="http://schemas.microsoft.com/office/drawing/2014/chart" uri="{C3380CC4-5D6E-409C-BE32-E72D297353CC}">
              <c16:uniqueId val="{00000001-B7D7-4BA2-BC62-B97BDFB8D739}"/>
            </c:ext>
          </c:extLst>
        </c:ser>
        <c:dLbls>
          <c:showLegendKey val="0"/>
          <c:showVal val="0"/>
          <c:showCatName val="0"/>
          <c:showSerName val="0"/>
          <c:showPercent val="0"/>
          <c:showBubbleSize val="0"/>
        </c:dLbls>
        <c:marker val="1"/>
        <c:smooth val="0"/>
        <c:axId val="561364848"/>
        <c:axId val="561968896"/>
      </c:lineChart>
      <c:dateAx>
        <c:axId val="561364848"/>
        <c:scaling>
          <c:orientation val="minMax"/>
        </c:scaling>
        <c:delete val="1"/>
        <c:axPos val="b"/>
        <c:numFmt formatCode="&quot;R&quot;yy" sourceLinked="1"/>
        <c:majorTickMark val="none"/>
        <c:minorTickMark val="none"/>
        <c:tickLblPos val="none"/>
        <c:crossAx val="561968896"/>
        <c:crosses val="autoZero"/>
        <c:auto val="1"/>
        <c:lblOffset val="100"/>
        <c:baseTimeUnit val="years"/>
      </c:dateAx>
      <c:valAx>
        <c:axId val="5619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36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85.84</c:v>
                </c:pt>
                <c:pt idx="3">
                  <c:v>86.16</c:v>
                </c:pt>
                <c:pt idx="4">
                  <c:v>83.58</c:v>
                </c:pt>
              </c:numCache>
            </c:numRef>
          </c:val>
          <c:extLst xmlns:c16r2="http://schemas.microsoft.com/office/drawing/2015/06/chart">
            <c:ext xmlns:c16="http://schemas.microsoft.com/office/drawing/2014/chart" uri="{C3380CC4-5D6E-409C-BE32-E72D297353CC}">
              <c16:uniqueId val="{00000000-AB72-4A32-8A36-21CB25CB4F63}"/>
            </c:ext>
          </c:extLst>
        </c:ser>
        <c:dLbls>
          <c:showLegendKey val="0"/>
          <c:showVal val="0"/>
          <c:showCatName val="0"/>
          <c:showSerName val="0"/>
          <c:showPercent val="0"/>
          <c:showBubbleSize val="0"/>
        </c:dLbls>
        <c:gapWidth val="150"/>
        <c:axId val="561971248"/>
        <c:axId val="56196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60.88</c:v>
                </c:pt>
                <c:pt idx="3">
                  <c:v>61</c:v>
                </c:pt>
                <c:pt idx="4">
                  <c:v>63.38</c:v>
                </c:pt>
              </c:numCache>
            </c:numRef>
          </c:val>
          <c:smooth val="0"/>
          <c:extLst xmlns:c16r2="http://schemas.microsoft.com/office/drawing/2015/06/chart">
            <c:ext xmlns:c16="http://schemas.microsoft.com/office/drawing/2014/chart" uri="{C3380CC4-5D6E-409C-BE32-E72D297353CC}">
              <c16:uniqueId val="{00000001-AB72-4A32-8A36-21CB25CB4F63}"/>
            </c:ext>
          </c:extLst>
        </c:ser>
        <c:dLbls>
          <c:showLegendKey val="0"/>
          <c:showVal val="0"/>
          <c:showCatName val="0"/>
          <c:showSerName val="0"/>
          <c:showPercent val="0"/>
          <c:showBubbleSize val="0"/>
        </c:dLbls>
        <c:marker val="1"/>
        <c:smooth val="0"/>
        <c:axId val="561971248"/>
        <c:axId val="561968504"/>
      </c:lineChart>
      <c:dateAx>
        <c:axId val="561971248"/>
        <c:scaling>
          <c:orientation val="minMax"/>
        </c:scaling>
        <c:delete val="1"/>
        <c:axPos val="b"/>
        <c:numFmt formatCode="&quot;R&quot;yy" sourceLinked="1"/>
        <c:majorTickMark val="none"/>
        <c:minorTickMark val="none"/>
        <c:tickLblPos val="none"/>
        <c:crossAx val="561968504"/>
        <c:crosses val="autoZero"/>
        <c:auto val="1"/>
        <c:lblOffset val="100"/>
        <c:baseTimeUnit val="years"/>
      </c:dateAx>
      <c:valAx>
        <c:axId val="56196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97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112.22</c:v>
                </c:pt>
                <c:pt idx="3">
                  <c:v>100.54</c:v>
                </c:pt>
                <c:pt idx="4">
                  <c:v>109.2</c:v>
                </c:pt>
              </c:numCache>
            </c:numRef>
          </c:val>
          <c:extLst xmlns:c16r2="http://schemas.microsoft.com/office/drawing/2015/06/chart">
            <c:ext xmlns:c16="http://schemas.microsoft.com/office/drawing/2014/chart" uri="{C3380CC4-5D6E-409C-BE32-E72D297353CC}">
              <c16:uniqueId val="{00000000-27A2-40F4-9B3B-7DFD35E9024A}"/>
            </c:ext>
          </c:extLst>
        </c:ser>
        <c:dLbls>
          <c:showLegendKey val="0"/>
          <c:showVal val="0"/>
          <c:showCatName val="0"/>
          <c:showSerName val="0"/>
          <c:showPercent val="0"/>
          <c:showBubbleSize val="0"/>
        </c:dLbls>
        <c:gapWidth val="150"/>
        <c:axId val="396259480"/>
        <c:axId val="39626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98.78</c:v>
                </c:pt>
                <c:pt idx="3">
                  <c:v>101.23</c:v>
                </c:pt>
                <c:pt idx="4">
                  <c:v>103.12</c:v>
                </c:pt>
              </c:numCache>
            </c:numRef>
          </c:val>
          <c:smooth val="0"/>
          <c:extLst xmlns:c16r2="http://schemas.microsoft.com/office/drawing/2015/06/chart">
            <c:ext xmlns:c16="http://schemas.microsoft.com/office/drawing/2014/chart" uri="{C3380CC4-5D6E-409C-BE32-E72D297353CC}">
              <c16:uniqueId val="{00000001-27A2-40F4-9B3B-7DFD35E9024A}"/>
            </c:ext>
          </c:extLst>
        </c:ser>
        <c:dLbls>
          <c:showLegendKey val="0"/>
          <c:showVal val="0"/>
          <c:showCatName val="0"/>
          <c:showSerName val="0"/>
          <c:showPercent val="0"/>
          <c:showBubbleSize val="0"/>
        </c:dLbls>
        <c:marker val="1"/>
        <c:smooth val="0"/>
        <c:axId val="396259480"/>
        <c:axId val="396263400"/>
      </c:lineChart>
      <c:dateAx>
        <c:axId val="396259480"/>
        <c:scaling>
          <c:orientation val="minMax"/>
        </c:scaling>
        <c:delete val="1"/>
        <c:axPos val="b"/>
        <c:numFmt formatCode="&quot;R&quot;yy" sourceLinked="1"/>
        <c:majorTickMark val="none"/>
        <c:minorTickMark val="none"/>
        <c:tickLblPos val="none"/>
        <c:crossAx val="396263400"/>
        <c:crosses val="autoZero"/>
        <c:auto val="1"/>
        <c:lblOffset val="100"/>
        <c:baseTimeUnit val="years"/>
      </c:dateAx>
      <c:valAx>
        <c:axId val="396263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25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83.78</c:v>
                </c:pt>
                <c:pt idx="3">
                  <c:v>84.41</c:v>
                </c:pt>
                <c:pt idx="4">
                  <c:v>85.05</c:v>
                </c:pt>
              </c:numCache>
            </c:numRef>
          </c:val>
          <c:extLst xmlns:c16r2="http://schemas.microsoft.com/office/drawing/2015/06/chart">
            <c:ext xmlns:c16="http://schemas.microsoft.com/office/drawing/2014/chart" uri="{C3380CC4-5D6E-409C-BE32-E72D297353CC}">
              <c16:uniqueId val="{00000000-2DB5-41F1-B517-2318174841EE}"/>
            </c:ext>
          </c:extLst>
        </c:ser>
        <c:dLbls>
          <c:showLegendKey val="0"/>
          <c:showVal val="0"/>
          <c:showCatName val="0"/>
          <c:showSerName val="0"/>
          <c:showPercent val="0"/>
          <c:showBubbleSize val="0"/>
        </c:dLbls>
        <c:gapWidth val="150"/>
        <c:axId val="396260264"/>
        <c:axId val="396257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29.81</c:v>
                </c:pt>
                <c:pt idx="3">
                  <c:v>30.82</c:v>
                </c:pt>
                <c:pt idx="4">
                  <c:v>24.27</c:v>
                </c:pt>
              </c:numCache>
            </c:numRef>
          </c:val>
          <c:smooth val="0"/>
          <c:extLst xmlns:c16r2="http://schemas.microsoft.com/office/drawing/2015/06/chart">
            <c:ext xmlns:c16="http://schemas.microsoft.com/office/drawing/2014/chart" uri="{C3380CC4-5D6E-409C-BE32-E72D297353CC}">
              <c16:uniqueId val="{00000001-2DB5-41F1-B517-2318174841EE}"/>
            </c:ext>
          </c:extLst>
        </c:ser>
        <c:dLbls>
          <c:showLegendKey val="0"/>
          <c:showVal val="0"/>
          <c:showCatName val="0"/>
          <c:showSerName val="0"/>
          <c:showPercent val="0"/>
          <c:showBubbleSize val="0"/>
        </c:dLbls>
        <c:marker val="1"/>
        <c:smooth val="0"/>
        <c:axId val="396260264"/>
        <c:axId val="396257128"/>
      </c:lineChart>
      <c:dateAx>
        <c:axId val="396260264"/>
        <c:scaling>
          <c:orientation val="minMax"/>
        </c:scaling>
        <c:delete val="1"/>
        <c:axPos val="b"/>
        <c:numFmt formatCode="&quot;R&quot;yy" sourceLinked="1"/>
        <c:majorTickMark val="none"/>
        <c:minorTickMark val="none"/>
        <c:tickLblPos val="none"/>
        <c:crossAx val="396257128"/>
        <c:crosses val="autoZero"/>
        <c:auto val="1"/>
        <c:lblOffset val="100"/>
        <c:baseTimeUnit val="years"/>
      </c:dateAx>
      <c:valAx>
        <c:axId val="39625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6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68.709999999999994</c:v>
                </c:pt>
                <c:pt idx="3">
                  <c:v>68.709999999999994</c:v>
                </c:pt>
                <c:pt idx="4">
                  <c:v>68.709999999999994</c:v>
                </c:pt>
              </c:numCache>
            </c:numRef>
          </c:val>
          <c:extLst xmlns:c16r2="http://schemas.microsoft.com/office/drawing/2015/06/chart">
            <c:ext xmlns:c16="http://schemas.microsoft.com/office/drawing/2014/chart" uri="{C3380CC4-5D6E-409C-BE32-E72D297353CC}">
              <c16:uniqueId val="{00000000-B50D-4387-9A30-88E9C0005E07}"/>
            </c:ext>
          </c:extLst>
        </c:ser>
        <c:dLbls>
          <c:showLegendKey val="0"/>
          <c:showVal val="0"/>
          <c:showCatName val="0"/>
          <c:showSerName val="0"/>
          <c:showPercent val="0"/>
          <c:showBubbleSize val="0"/>
        </c:dLbls>
        <c:gapWidth val="150"/>
        <c:axId val="396262616"/>
        <c:axId val="39626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18.05</c:v>
                </c:pt>
                <c:pt idx="3">
                  <c:v>14.28</c:v>
                </c:pt>
                <c:pt idx="4">
                  <c:v>12.77</c:v>
                </c:pt>
              </c:numCache>
            </c:numRef>
          </c:val>
          <c:smooth val="0"/>
          <c:extLst xmlns:c16r2="http://schemas.microsoft.com/office/drawing/2015/06/chart">
            <c:ext xmlns:c16="http://schemas.microsoft.com/office/drawing/2014/chart" uri="{C3380CC4-5D6E-409C-BE32-E72D297353CC}">
              <c16:uniqueId val="{00000001-B50D-4387-9A30-88E9C0005E07}"/>
            </c:ext>
          </c:extLst>
        </c:ser>
        <c:dLbls>
          <c:showLegendKey val="0"/>
          <c:showVal val="0"/>
          <c:showCatName val="0"/>
          <c:showSerName val="0"/>
          <c:showPercent val="0"/>
          <c:showBubbleSize val="0"/>
        </c:dLbls>
        <c:marker val="1"/>
        <c:smooth val="0"/>
        <c:axId val="396262616"/>
        <c:axId val="396263792"/>
      </c:lineChart>
      <c:dateAx>
        <c:axId val="396262616"/>
        <c:scaling>
          <c:orientation val="minMax"/>
        </c:scaling>
        <c:delete val="1"/>
        <c:axPos val="b"/>
        <c:numFmt formatCode="&quot;R&quot;yy" sourceLinked="1"/>
        <c:majorTickMark val="none"/>
        <c:minorTickMark val="none"/>
        <c:tickLblPos val="none"/>
        <c:crossAx val="396263792"/>
        <c:crosses val="autoZero"/>
        <c:auto val="1"/>
        <c:lblOffset val="100"/>
        <c:baseTimeUnit val="years"/>
      </c:dateAx>
      <c:valAx>
        <c:axId val="39626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6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03B-4349-A383-6414EEFD30F6}"/>
            </c:ext>
          </c:extLst>
        </c:ser>
        <c:dLbls>
          <c:showLegendKey val="0"/>
          <c:showVal val="0"/>
          <c:showCatName val="0"/>
          <c:showSerName val="0"/>
          <c:showPercent val="0"/>
          <c:showBubbleSize val="0"/>
        </c:dLbls>
        <c:gapWidth val="150"/>
        <c:axId val="561369552"/>
        <c:axId val="5613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155.82</c:v>
                </c:pt>
                <c:pt idx="3">
                  <c:v>155.18</c:v>
                </c:pt>
                <c:pt idx="4">
                  <c:v>101.46</c:v>
                </c:pt>
              </c:numCache>
            </c:numRef>
          </c:val>
          <c:smooth val="0"/>
          <c:extLst xmlns:c16r2="http://schemas.microsoft.com/office/drawing/2015/06/chart">
            <c:ext xmlns:c16="http://schemas.microsoft.com/office/drawing/2014/chart" uri="{C3380CC4-5D6E-409C-BE32-E72D297353CC}">
              <c16:uniqueId val="{00000001-403B-4349-A383-6414EEFD30F6}"/>
            </c:ext>
          </c:extLst>
        </c:ser>
        <c:dLbls>
          <c:showLegendKey val="0"/>
          <c:showVal val="0"/>
          <c:showCatName val="0"/>
          <c:showSerName val="0"/>
          <c:showPercent val="0"/>
          <c:showBubbleSize val="0"/>
        </c:dLbls>
        <c:marker val="1"/>
        <c:smooth val="0"/>
        <c:axId val="561369552"/>
        <c:axId val="561370336"/>
      </c:lineChart>
      <c:dateAx>
        <c:axId val="561369552"/>
        <c:scaling>
          <c:orientation val="minMax"/>
        </c:scaling>
        <c:delete val="1"/>
        <c:axPos val="b"/>
        <c:numFmt formatCode="&quot;R&quot;yy" sourceLinked="1"/>
        <c:majorTickMark val="none"/>
        <c:minorTickMark val="none"/>
        <c:tickLblPos val="none"/>
        <c:crossAx val="561370336"/>
        <c:crosses val="autoZero"/>
        <c:auto val="1"/>
        <c:lblOffset val="100"/>
        <c:baseTimeUnit val="years"/>
      </c:dateAx>
      <c:valAx>
        <c:axId val="56137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136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100.8</c:v>
                </c:pt>
                <c:pt idx="3">
                  <c:v>100.97</c:v>
                </c:pt>
                <c:pt idx="4">
                  <c:v>181.12</c:v>
                </c:pt>
              </c:numCache>
            </c:numRef>
          </c:val>
          <c:extLst xmlns:c16r2="http://schemas.microsoft.com/office/drawing/2015/06/chart">
            <c:ext xmlns:c16="http://schemas.microsoft.com/office/drawing/2014/chart" uri="{C3380CC4-5D6E-409C-BE32-E72D297353CC}">
              <c16:uniqueId val="{00000000-3FCB-4BE7-B2AF-24563DE837D6}"/>
            </c:ext>
          </c:extLst>
        </c:ser>
        <c:dLbls>
          <c:showLegendKey val="0"/>
          <c:showVal val="0"/>
          <c:showCatName val="0"/>
          <c:showSerName val="0"/>
          <c:showPercent val="0"/>
          <c:showBubbleSize val="0"/>
        </c:dLbls>
        <c:gapWidth val="150"/>
        <c:axId val="561367592"/>
        <c:axId val="56137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111.08</c:v>
                </c:pt>
                <c:pt idx="3">
                  <c:v>118.28</c:v>
                </c:pt>
                <c:pt idx="4">
                  <c:v>112.37</c:v>
                </c:pt>
              </c:numCache>
            </c:numRef>
          </c:val>
          <c:smooth val="0"/>
          <c:extLst xmlns:c16r2="http://schemas.microsoft.com/office/drawing/2015/06/chart">
            <c:ext xmlns:c16="http://schemas.microsoft.com/office/drawing/2014/chart" uri="{C3380CC4-5D6E-409C-BE32-E72D297353CC}">
              <c16:uniqueId val="{00000001-3FCB-4BE7-B2AF-24563DE837D6}"/>
            </c:ext>
          </c:extLst>
        </c:ser>
        <c:dLbls>
          <c:showLegendKey val="0"/>
          <c:showVal val="0"/>
          <c:showCatName val="0"/>
          <c:showSerName val="0"/>
          <c:showPercent val="0"/>
          <c:showBubbleSize val="0"/>
        </c:dLbls>
        <c:marker val="1"/>
        <c:smooth val="0"/>
        <c:axId val="561367592"/>
        <c:axId val="561371512"/>
      </c:lineChart>
      <c:dateAx>
        <c:axId val="561367592"/>
        <c:scaling>
          <c:orientation val="minMax"/>
        </c:scaling>
        <c:delete val="1"/>
        <c:axPos val="b"/>
        <c:numFmt formatCode="&quot;R&quot;yy" sourceLinked="1"/>
        <c:majorTickMark val="none"/>
        <c:minorTickMark val="none"/>
        <c:tickLblPos val="none"/>
        <c:crossAx val="561371512"/>
        <c:crosses val="autoZero"/>
        <c:auto val="1"/>
        <c:lblOffset val="100"/>
        <c:baseTimeUnit val="years"/>
      </c:dateAx>
      <c:valAx>
        <c:axId val="561371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136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714.32</c:v>
                </c:pt>
                <c:pt idx="3">
                  <c:v>804.29</c:v>
                </c:pt>
                <c:pt idx="4">
                  <c:v>1012.39</c:v>
                </c:pt>
              </c:numCache>
            </c:numRef>
          </c:val>
          <c:extLst xmlns:c16r2="http://schemas.microsoft.com/office/drawing/2015/06/chart">
            <c:ext xmlns:c16="http://schemas.microsoft.com/office/drawing/2014/chart" uri="{C3380CC4-5D6E-409C-BE32-E72D297353CC}">
              <c16:uniqueId val="{00000000-B5DD-41E9-92F7-B97C00CAF82D}"/>
            </c:ext>
          </c:extLst>
        </c:ser>
        <c:dLbls>
          <c:showLegendKey val="0"/>
          <c:showVal val="0"/>
          <c:showCatName val="0"/>
          <c:showSerName val="0"/>
          <c:showPercent val="0"/>
          <c:showBubbleSize val="0"/>
        </c:dLbls>
        <c:gapWidth val="150"/>
        <c:axId val="561367984"/>
        <c:axId val="56136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1596.62</c:v>
                </c:pt>
                <c:pt idx="3">
                  <c:v>1456.79</c:v>
                </c:pt>
                <c:pt idx="4">
                  <c:v>1364.2</c:v>
                </c:pt>
              </c:numCache>
            </c:numRef>
          </c:val>
          <c:smooth val="0"/>
          <c:extLst xmlns:c16r2="http://schemas.microsoft.com/office/drawing/2015/06/chart">
            <c:ext xmlns:c16="http://schemas.microsoft.com/office/drawing/2014/chart" uri="{C3380CC4-5D6E-409C-BE32-E72D297353CC}">
              <c16:uniqueId val="{00000001-B5DD-41E9-92F7-B97C00CAF82D}"/>
            </c:ext>
          </c:extLst>
        </c:ser>
        <c:dLbls>
          <c:showLegendKey val="0"/>
          <c:showVal val="0"/>
          <c:showCatName val="0"/>
          <c:showSerName val="0"/>
          <c:showPercent val="0"/>
          <c:showBubbleSize val="0"/>
        </c:dLbls>
        <c:marker val="1"/>
        <c:smooth val="0"/>
        <c:axId val="561367984"/>
        <c:axId val="561366024"/>
      </c:lineChart>
      <c:dateAx>
        <c:axId val="561367984"/>
        <c:scaling>
          <c:orientation val="minMax"/>
        </c:scaling>
        <c:delete val="1"/>
        <c:axPos val="b"/>
        <c:numFmt formatCode="&quot;R&quot;yy" sourceLinked="1"/>
        <c:majorTickMark val="none"/>
        <c:minorTickMark val="none"/>
        <c:tickLblPos val="none"/>
        <c:crossAx val="561366024"/>
        <c:crosses val="autoZero"/>
        <c:auto val="1"/>
        <c:lblOffset val="100"/>
        <c:baseTimeUnit val="years"/>
      </c:dateAx>
      <c:valAx>
        <c:axId val="561366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136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23.98</c:v>
                </c:pt>
                <c:pt idx="3">
                  <c:v>24.07</c:v>
                </c:pt>
                <c:pt idx="4">
                  <c:v>22.16</c:v>
                </c:pt>
              </c:numCache>
            </c:numRef>
          </c:val>
          <c:extLst xmlns:c16r2="http://schemas.microsoft.com/office/drawing/2015/06/chart">
            <c:ext xmlns:c16="http://schemas.microsoft.com/office/drawing/2014/chart" uri="{C3380CC4-5D6E-409C-BE32-E72D297353CC}">
              <c16:uniqueId val="{00000000-18D9-4B7D-95E0-A6979A88B6E5}"/>
            </c:ext>
          </c:extLst>
        </c:ser>
        <c:dLbls>
          <c:showLegendKey val="0"/>
          <c:showVal val="0"/>
          <c:showCatName val="0"/>
          <c:showSerName val="0"/>
          <c:showPercent val="0"/>
          <c:showBubbleSize val="0"/>
        </c:dLbls>
        <c:gapWidth val="150"/>
        <c:axId val="561366808"/>
        <c:axId val="56137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33.659999999999997</c:v>
                </c:pt>
                <c:pt idx="3">
                  <c:v>35.33</c:v>
                </c:pt>
                <c:pt idx="4">
                  <c:v>38.58</c:v>
                </c:pt>
              </c:numCache>
            </c:numRef>
          </c:val>
          <c:smooth val="0"/>
          <c:extLst xmlns:c16r2="http://schemas.microsoft.com/office/drawing/2015/06/chart">
            <c:ext xmlns:c16="http://schemas.microsoft.com/office/drawing/2014/chart" uri="{C3380CC4-5D6E-409C-BE32-E72D297353CC}">
              <c16:uniqueId val="{00000001-18D9-4B7D-95E0-A6979A88B6E5}"/>
            </c:ext>
          </c:extLst>
        </c:ser>
        <c:dLbls>
          <c:showLegendKey val="0"/>
          <c:showVal val="0"/>
          <c:showCatName val="0"/>
          <c:showSerName val="0"/>
          <c:showPercent val="0"/>
          <c:showBubbleSize val="0"/>
        </c:dLbls>
        <c:marker val="1"/>
        <c:smooth val="0"/>
        <c:axId val="561366808"/>
        <c:axId val="561371120"/>
      </c:lineChart>
      <c:dateAx>
        <c:axId val="561366808"/>
        <c:scaling>
          <c:orientation val="minMax"/>
        </c:scaling>
        <c:delete val="1"/>
        <c:axPos val="b"/>
        <c:numFmt formatCode="&quot;R&quot;yy" sourceLinked="1"/>
        <c:majorTickMark val="none"/>
        <c:minorTickMark val="none"/>
        <c:tickLblPos val="none"/>
        <c:crossAx val="561371120"/>
        <c:crosses val="autoZero"/>
        <c:auto val="1"/>
        <c:lblOffset val="100"/>
        <c:baseTimeUnit val="years"/>
      </c:dateAx>
      <c:valAx>
        <c:axId val="56137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36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177.31</c:v>
                </c:pt>
                <c:pt idx="3">
                  <c:v>180.06</c:v>
                </c:pt>
                <c:pt idx="4">
                  <c:v>197.71</c:v>
                </c:pt>
              </c:numCache>
            </c:numRef>
          </c:val>
          <c:extLst xmlns:c16r2="http://schemas.microsoft.com/office/drawing/2015/06/chart">
            <c:ext xmlns:c16="http://schemas.microsoft.com/office/drawing/2014/chart" uri="{C3380CC4-5D6E-409C-BE32-E72D297353CC}">
              <c16:uniqueId val="{00000000-17D5-4159-841D-4715B49E80B9}"/>
            </c:ext>
          </c:extLst>
        </c:ser>
        <c:dLbls>
          <c:showLegendKey val="0"/>
          <c:showVal val="0"/>
          <c:showCatName val="0"/>
          <c:showSerName val="0"/>
          <c:showPercent val="0"/>
          <c:showBubbleSize val="0"/>
        </c:dLbls>
        <c:gapWidth val="150"/>
        <c:axId val="561368376"/>
        <c:axId val="5613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506.68</c:v>
                </c:pt>
                <c:pt idx="3">
                  <c:v>491.45</c:v>
                </c:pt>
                <c:pt idx="4">
                  <c:v>448.81</c:v>
                </c:pt>
              </c:numCache>
            </c:numRef>
          </c:val>
          <c:smooth val="0"/>
          <c:extLst xmlns:c16r2="http://schemas.microsoft.com/office/drawing/2015/06/chart">
            <c:ext xmlns:c16="http://schemas.microsoft.com/office/drawing/2014/chart" uri="{C3380CC4-5D6E-409C-BE32-E72D297353CC}">
              <c16:uniqueId val="{00000001-17D5-4159-841D-4715B49E80B9}"/>
            </c:ext>
          </c:extLst>
        </c:ser>
        <c:dLbls>
          <c:showLegendKey val="0"/>
          <c:showVal val="0"/>
          <c:showCatName val="0"/>
          <c:showSerName val="0"/>
          <c:showPercent val="0"/>
          <c:showBubbleSize val="0"/>
        </c:dLbls>
        <c:marker val="1"/>
        <c:smooth val="0"/>
        <c:axId val="561368376"/>
        <c:axId val="561368768"/>
      </c:lineChart>
      <c:dateAx>
        <c:axId val="561368376"/>
        <c:scaling>
          <c:orientation val="minMax"/>
        </c:scaling>
        <c:delete val="1"/>
        <c:axPos val="b"/>
        <c:numFmt formatCode="&quot;R&quot;yy" sourceLinked="1"/>
        <c:majorTickMark val="none"/>
        <c:minorTickMark val="none"/>
        <c:tickLblPos val="none"/>
        <c:crossAx val="561368768"/>
        <c:crosses val="autoZero"/>
        <c:auto val="1"/>
        <c:lblOffset val="100"/>
        <c:baseTimeUnit val="years"/>
      </c:dateAx>
      <c:valAx>
        <c:axId val="5613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36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八幡浜市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30739</v>
      </c>
      <c r="AM8" s="44"/>
      <c r="AN8" s="44"/>
      <c r="AO8" s="44"/>
      <c r="AP8" s="44"/>
      <c r="AQ8" s="44"/>
      <c r="AR8" s="44"/>
      <c r="AS8" s="44"/>
      <c r="AT8" s="45">
        <f>データ!$S$6</f>
        <v>432.12</v>
      </c>
      <c r="AU8" s="46"/>
      <c r="AV8" s="46"/>
      <c r="AW8" s="46"/>
      <c r="AX8" s="46"/>
      <c r="AY8" s="46"/>
      <c r="AZ8" s="46"/>
      <c r="BA8" s="46"/>
      <c r="BB8" s="47">
        <f>データ!$T$6</f>
        <v>71.14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70.41</v>
      </c>
      <c r="J10" s="46"/>
      <c r="K10" s="46"/>
      <c r="L10" s="46"/>
      <c r="M10" s="46"/>
      <c r="N10" s="46"/>
      <c r="O10" s="80"/>
      <c r="P10" s="47">
        <f>データ!$P$6</f>
        <v>2.89</v>
      </c>
      <c r="Q10" s="47"/>
      <c r="R10" s="47"/>
      <c r="S10" s="47"/>
      <c r="T10" s="47"/>
      <c r="U10" s="47"/>
      <c r="V10" s="47"/>
      <c r="W10" s="44">
        <f>データ!$Q$6</f>
        <v>770</v>
      </c>
      <c r="X10" s="44"/>
      <c r="Y10" s="44"/>
      <c r="Z10" s="44"/>
      <c r="AA10" s="44"/>
      <c r="AB10" s="44"/>
      <c r="AC10" s="44"/>
      <c r="AD10" s="2"/>
      <c r="AE10" s="2"/>
      <c r="AF10" s="2"/>
      <c r="AG10" s="2"/>
      <c r="AH10" s="2"/>
      <c r="AI10" s="2"/>
      <c r="AJ10" s="2"/>
      <c r="AK10" s="2"/>
      <c r="AL10" s="44">
        <f>データ!$U$6</f>
        <v>878</v>
      </c>
      <c r="AM10" s="44"/>
      <c r="AN10" s="44"/>
      <c r="AO10" s="44"/>
      <c r="AP10" s="44"/>
      <c r="AQ10" s="44"/>
      <c r="AR10" s="44"/>
      <c r="AS10" s="44"/>
      <c r="AT10" s="45">
        <f>データ!$V$6</f>
        <v>1.4</v>
      </c>
      <c r="AU10" s="46"/>
      <c r="AV10" s="46"/>
      <c r="AW10" s="46"/>
      <c r="AX10" s="46"/>
      <c r="AY10" s="46"/>
      <c r="AZ10" s="46"/>
      <c r="BA10" s="46"/>
      <c r="BB10" s="47">
        <f>データ!$W$6</f>
        <v>627.14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FHT10Apt64eDPrcWIlk+qA4RsojMd4Q5T3DCiz9xJPXYv5QjgszARkiUrQhr228rPB8ihWCL1w4L6uBiskdbEQ==" saltValue="V0BXclD6W4/9FDTT2TEa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382043</v>
      </c>
      <c r="D6" s="20">
        <f t="shared" si="3"/>
        <v>46</v>
      </c>
      <c r="E6" s="20">
        <f t="shared" si="3"/>
        <v>1</v>
      </c>
      <c r="F6" s="20">
        <f t="shared" si="3"/>
        <v>0</v>
      </c>
      <c r="G6" s="20">
        <f t="shared" si="3"/>
        <v>5</v>
      </c>
      <c r="H6" s="20" t="str">
        <f t="shared" si="3"/>
        <v>愛媛県　八幡浜市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70.41</v>
      </c>
      <c r="P6" s="21">
        <f t="shared" si="3"/>
        <v>2.89</v>
      </c>
      <c r="Q6" s="21">
        <f t="shared" si="3"/>
        <v>770</v>
      </c>
      <c r="R6" s="21">
        <f t="shared" si="3"/>
        <v>30739</v>
      </c>
      <c r="S6" s="21">
        <f t="shared" si="3"/>
        <v>432.12</v>
      </c>
      <c r="T6" s="21">
        <f t="shared" si="3"/>
        <v>71.14</v>
      </c>
      <c r="U6" s="21">
        <f t="shared" si="3"/>
        <v>878</v>
      </c>
      <c r="V6" s="21">
        <f t="shared" si="3"/>
        <v>1.4</v>
      </c>
      <c r="W6" s="21">
        <f t="shared" si="3"/>
        <v>627.14</v>
      </c>
      <c r="X6" s="22" t="str">
        <f>IF(X7="",NA(),X7)</f>
        <v>-</v>
      </c>
      <c r="Y6" s="22" t="str">
        <f t="shared" ref="Y6:AG6" si="4">IF(Y7="",NA(),Y7)</f>
        <v>-</v>
      </c>
      <c r="Z6" s="22">
        <f t="shared" si="4"/>
        <v>112.22</v>
      </c>
      <c r="AA6" s="22">
        <f t="shared" si="4"/>
        <v>100.54</v>
      </c>
      <c r="AB6" s="22">
        <f t="shared" si="4"/>
        <v>109.2</v>
      </c>
      <c r="AC6" s="22" t="str">
        <f t="shared" si="4"/>
        <v>-</v>
      </c>
      <c r="AD6" s="22" t="str">
        <f t="shared" si="4"/>
        <v>-</v>
      </c>
      <c r="AE6" s="22">
        <f t="shared" si="4"/>
        <v>98.78</v>
      </c>
      <c r="AF6" s="22">
        <f t="shared" si="4"/>
        <v>101.23</v>
      </c>
      <c r="AG6" s="22">
        <f t="shared" si="4"/>
        <v>103.12</v>
      </c>
      <c r="AH6" s="21" t="str">
        <f>IF(AH7="","",IF(AH7="-","【-】","【"&amp;SUBSTITUTE(TEXT(AH7,"#,##0.00"),"-","△")&amp;"】"))</f>
        <v>【103.05】</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155.82</v>
      </c>
      <c r="AQ6" s="22">
        <f t="shared" si="5"/>
        <v>155.18</v>
      </c>
      <c r="AR6" s="22">
        <f t="shared" si="5"/>
        <v>101.46</v>
      </c>
      <c r="AS6" s="21" t="str">
        <f>IF(AS7="","",IF(AS7="-","【-】","【"&amp;SUBSTITUTE(TEXT(AS7,"#,##0.00"),"-","△")&amp;"】"))</f>
        <v>【30.22】</v>
      </c>
      <c r="AT6" s="22" t="str">
        <f>IF(AT7="",NA(),AT7)</f>
        <v>-</v>
      </c>
      <c r="AU6" s="22" t="str">
        <f t="shared" ref="AU6:BC6" si="6">IF(AU7="",NA(),AU7)</f>
        <v>-</v>
      </c>
      <c r="AV6" s="22">
        <f t="shared" si="6"/>
        <v>100.8</v>
      </c>
      <c r="AW6" s="22">
        <f t="shared" si="6"/>
        <v>100.97</v>
      </c>
      <c r="AX6" s="22">
        <f t="shared" si="6"/>
        <v>181.12</v>
      </c>
      <c r="AY6" s="22" t="str">
        <f t="shared" si="6"/>
        <v>-</v>
      </c>
      <c r="AZ6" s="22" t="str">
        <f t="shared" si="6"/>
        <v>-</v>
      </c>
      <c r="BA6" s="22">
        <f t="shared" si="6"/>
        <v>111.08</v>
      </c>
      <c r="BB6" s="22">
        <f t="shared" si="6"/>
        <v>118.28</v>
      </c>
      <c r="BC6" s="22">
        <f t="shared" si="6"/>
        <v>112.37</v>
      </c>
      <c r="BD6" s="21" t="str">
        <f>IF(BD7="","",IF(BD7="-","【-】","【"&amp;SUBSTITUTE(TEXT(BD7,"#,##0.00"),"-","△")&amp;"】"))</f>
        <v>【179.30】</v>
      </c>
      <c r="BE6" s="22" t="str">
        <f>IF(BE7="",NA(),BE7)</f>
        <v>-</v>
      </c>
      <c r="BF6" s="22" t="str">
        <f t="shared" ref="BF6:BN6" si="7">IF(BF7="",NA(),BF7)</f>
        <v>-</v>
      </c>
      <c r="BG6" s="22">
        <f t="shared" si="7"/>
        <v>714.32</v>
      </c>
      <c r="BH6" s="22">
        <f t="shared" si="7"/>
        <v>804.29</v>
      </c>
      <c r="BI6" s="22">
        <f t="shared" si="7"/>
        <v>1012.39</v>
      </c>
      <c r="BJ6" s="22" t="str">
        <f t="shared" si="7"/>
        <v>-</v>
      </c>
      <c r="BK6" s="22" t="str">
        <f t="shared" si="7"/>
        <v>-</v>
      </c>
      <c r="BL6" s="22">
        <f t="shared" si="7"/>
        <v>1596.62</v>
      </c>
      <c r="BM6" s="22">
        <f t="shared" si="7"/>
        <v>1456.79</v>
      </c>
      <c r="BN6" s="22">
        <f t="shared" si="7"/>
        <v>1364.2</v>
      </c>
      <c r="BO6" s="21" t="str">
        <f>IF(BO7="","",IF(BO7="-","【-】","【"&amp;SUBSTITUTE(TEXT(BO7,"#,##0.00"),"-","△")&amp;"】"))</f>
        <v>【1,042.45】</v>
      </c>
      <c r="BP6" s="22" t="str">
        <f>IF(BP7="",NA(),BP7)</f>
        <v>-</v>
      </c>
      <c r="BQ6" s="22" t="str">
        <f t="shared" ref="BQ6:BY6" si="8">IF(BQ7="",NA(),BQ7)</f>
        <v>-</v>
      </c>
      <c r="BR6" s="22">
        <f t="shared" si="8"/>
        <v>23.98</v>
      </c>
      <c r="BS6" s="22">
        <f t="shared" si="8"/>
        <v>24.07</v>
      </c>
      <c r="BT6" s="22">
        <f t="shared" si="8"/>
        <v>22.16</v>
      </c>
      <c r="BU6" s="22" t="str">
        <f t="shared" si="8"/>
        <v>-</v>
      </c>
      <c r="BV6" s="22" t="str">
        <f t="shared" si="8"/>
        <v>-</v>
      </c>
      <c r="BW6" s="22">
        <f t="shared" si="8"/>
        <v>33.659999999999997</v>
      </c>
      <c r="BX6" s="22">
        <f t="shared" si="8"/>
        <v>35.33</v>
      </c>
      <c r="BY6" s="22">
        <f t="shared" si="8"/>
        <v>38.58</v>
      </c>
      <c r="BZ6" s="21" t="str">
        <f>IF(BZ7="","",IF(BZ7="-","【-】","【"&amp;SUBSTITUTE(TEXT(BZ7,"#,##0.00"),"-","△")&amp;"】"))</f>
        <v>【57.74】</v>
      </c>
      <c r="CA6" s="22" t="str">
        <f>IF(CA7="",NA(),CA7)</f>
        <v>-</v>
      </c>
      <c r="CB6" s="22" t="str">
        <f t="shared" ref="CB6:CJ6" si="9">IF(CB7="",NA(),CB7)</f>
        <v>-</v>
      </c>
      <c r="CC6" s="22">
        <f t="shared" si="9"/>
        <v>177.31</v>
      </c>
      <c r="CD6" s="22">
        <f t="shared" si="9"/>
        <v>180.06</v>
      </c>
      <c r="CE6" s="22">
        <f t="shared" si="9"/>
        <v>197.71</v>
      </c>
      <c r="CF6" s="22" t="str">
        <f t="shared" si="9"/>
        <v>-</v>
      </c>
      <c r="CG6" s="22" t="str">
        <f t="shared" si="9"/>
        <v>-</v>
      </c>
      <c r="CH6" s="22">
        <f t="shared" si="9"/>
        <v>506.68</v>
      </c>
      <c r="CI6" s="22">
        <f t="shared" si="9"/>
        <v>491.45</v>
      </c>
      <c r="CJ6" s="22">
        <f t="shared" si="9"/>
        <v>448.81</v>
      </c>
      <c r="CK6" s="21" t="str">
        <f>IF(CK7="","",IF(CK7="-","【-】","【"&amp;SUBSTITUTE(TEXT(CK7,"#,##0.00"),"-","△")&amp;"】"))</f>
        <v>【285.48】</v>
      </c>
      <c r="CL6" s="22" t="str">
        <f>IF(CL7="",NA(),CL7)</f>
        <v>-</v>
      </c>
      <c r="CM6" s="22" t="str">
        <f t="shared" ref="CM6:CU6" si="10">IF(CM7="",NA(),CM7)</f>
        <v>-</v>
      </c>
      <c r="CN6" s="22">
        <f t="shared" si="10"/>
        <v>48.67</v>
      </c>
      <c r="CO6" s="22">
        <f t="shared" si="10"/>
        <v>52.62</v>
      </c>
      <c r="CP6" s="22">
        <f t="shared" si="10"/>
        <v>51.31</v>
      </c>
      <c r="CQ6" s="22" t="str">
        <f t="shared" si="10"/>
        <v>-</v>
      </c>
      <c r="CR6" s="22" t="str">
        <f t="shared" si="10"/>
        <v>-</v>
      </c>
      <c r="CS6" s="22">
        <f t="shared" si="10"/>
        <v>48.75</v>
      </c>
      <c r="CT6" s="22">
        <f t="shared" si="10"/>
        <v>50.95</v>
      </c>
      <c r="CU6" s="22">
        <f t="shared" si="10"/>
        <v>52.39</v>
      </c>
      <c r="CV6" s="21" t="str">
        <f>IF(CV7="","",IF(CV7="-","【-】","【"&amp;SUBSTITUTE(TEXT(CV7,"#,##0.00"),"-","△")&amp;"】"))</f>
        <v>【53.73】</v>
      </c>
      <c r="CW6" s="22" t="str">
        <f>IF(CW7="",NA(),CW7)</f>
        <v>-</v>
      </c>
      <c r="CX6" s="22" t="str">
        <f t="shared" ref="CX6:DF6" si="11">IF(CX7="",NA(),CX7)</f>
        <v>-</v>
      </c>
      <c r="CY6" s="22">
        <f t="shared" si="11"/>
        <v>85.84</v>
      </c>
      <c r="CZ6" s="22">
        <f t="shared" si="11"/>
        <v>86.16</v>
      </c>
      <c r="DA6" s="22">
        <f t="shared" si="11"/>
        <v>83.58</v>
      </c>
      <c r="DB6" s="22" t="str">
        <f t="shared" si="11"/>
        <v>-</v>
      </c>
      <c r="DC6" s="22" t="str">
        <f t="shared" si="11"/>
        <v>-</v>
      </c>
      <c r="DD6" s="22">
        <f t="shared" si="11"/>
        <v>60.88</v>
      </c>
      <c r="DE6" s="22">
        <f t="shared" si="11"/>
        <v>61</v>
      </c>
      <c r="DF6" s="22">
        <f t="shared" si="11"/>
        <v>63.38</v>
      </c>
      <c r="DG6" s="21" t="str">
        <f>IF(DG7="","",IF(DG7="-","【-】","【"&amp;SUBSTITUTE(TEXT(DG7,"#,##0.00"),"-","△")&amp;"】"))</f>
        <v>【71.52】</v>
      </c>
      <c r="DH6" s="22" t="str">
        <f>IF(DH7="",NA(),DH7)</f>
        <v>-</v>
      </c>
      <c r="DI6" s="22" t="str">
        <f t="shared" ref="DI6:DQ6" si="12">IF(DI7="",NA(),DI7)</f>
        <v>-</v>
      </c>
      <c r="DJ6" s="22">
        <f t="shared" si="12"/>
        <v>83.78</v>
      </c>
      <c r="DK6" s="22">
        <f t="shared" si="12"/>
        <v>84.41</v>
      </c>
      <c r="DL6" s="22">
        <f t="shared" si="12"/>
        <v>85.05</v>
      </c>
      <c r="DM6" s="22" t="str">
        <f t="shared" si="12"/>
        <v>-</v>
      </c>
      <c r="DN6" s="22" t="str">
        <f t="shared" si="12"/>
        <v>-</v>
      </c>
      <c r="DO6" s="22">
        <f t="shared" si="12"/>
        <v>29.81</v>
      </c>
      <c r="DP6" s="22">
        <f t="shared" si="12"/>
        <v>30.82</v>
      </c>
      <c r="DQ6" s="22">
        <f t="shared" si="12"/>
        <v>24.27</v>
      </c>
      <c r="DR6" s="21" t="str">
        <f>IF(DR7="","",IF(DR7="-","【-】","【"&amp;SUBSTITUTE(TEXT(DR7,"#,##0.00"),"-","△")&amp;"】"))</f>
        <v>【38.43】</v>
      </c>
      <c r="DS6" s="22" t="str">
        <f>IF(DS7="",NA(),DS7)</f>
        <v>-</v>
      </c>
      <c r="DT6" s="22" t="str">
        <f t="shared" ref="DT6:EB6" si="13">IF(DT7="",NA(),DT7)</f>
        <v>-</v>
      </c>
      <c r="DU6" s="22">
        <f t="shared" si="13"/>
        <v>68.709999999999994</v>
      </c>
      <c r="DV6" s="22">
        <f t="shared" si="13"/>
        <v>68.709999999999994</v>
      </c>
      <c r="DW6" s="22">
        <f t="shared" si="13"/>
        <v>68.709999999999994</v>
      </c>
      <c r="DX6" s="22" t="str">
        <f t="shared" si="13"/>
        <v>-</v>
      </c>
      <c r="DY6" s="22" t="str">
        <f t="shared" si="13"/>
        <v>-</v>
      </c>
      <c r="DZ6" s="22">
        <f t="shared" si="13"/>
        <v>18.05</v>
      </c>
      <c r="EA6" s="22">
        <f t="shared" si="13"/>
        <v>14.28</v>
      </c>
      <c r="EB6" s="22">
        <f t="shared" si="13"/>
        <v>12.77</v>
      </c>
      <c r="EC6" s="21" t="str">
        <f>IF(EC7="","",IF(EC7="-","【-】","【"&amp;SUBSTITUTE(TEXT(EC7,"#,##0.00"),"-","△")&amp;"】"))</f>
        <v>【19.16】</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0.37</v>
      </c>
      <c r="EL6" s="22">
        <f t="shared" si="14"/>
        <v>0.23</v>
      </c>
      <c r="EM6" s="22">
        <f t="shared" si="14"/>
        <v>0.88</v>
      </c>
      <c r="EN6" s="21" t="str">
        <f>IF(EN7="","",IF(EN7="-","【-】","【"&amp;SUBSTITUTE(TEXT(EN7,"#,##0.00"),"-","△")&amp;"】"))</f>
        <v>【0.49】</v>
      </c>
    </row>
    <row r="7" spans="1:144" s="23" customFormat="1" x14ac:dyDescent="0.15">
      <c r="A7" s="15"/>
      <c r="B7" s="24">
        <v>2023</v>
      </c>
      <c r="C7" s="24">
        <v>382043</v>
      </c>
      <c r="D7" s="24">
        <v>46</v>
      </c>
      <c r="E7" s="24">
        <v>1</v>
      </c>
      <c r="F7" s="24">
        <v>0</v>
      </c>
      <c r="G7" s="24">
        <v>5</v>
      </c>
      <c r="H7" s="24" t="s">
        <v>93</v>
      </c>
      <c r="I7" s="24" t="s">
        <v>94</v>
      </c>
      <c r="J7" s="24" t="s">
        <v>95</v>
      </c>
      <c r="K7" s="24" t="s">
        <v>96</v>
      </c>
      <c r="L7" s="24" t="s">
        <v>97</v>
      </c>
      <c r="M7" s="24" t="s">
        <v>98</v>
      </c>
      <c r="N7" s="25" t="s">
        <v>99</v>
      </c>
      <c r="O7" s="25">
        <v>70.41</v>
      </c>
      <c r="P7" s="25">
        <v>2.89</v>
      </c>
      <c r="Q7" s="25">
        <v>770</v>
      </c>
      <c r="R7" s="25">
        <v>30739</v>
      </c>
      <c r="S7" s="25">
        <v>432.12</v>
      </c>
      <c r="T7" s="25">
        <v>71.14</v>
      </c>
      <c r="U7" s="25">
        <v>878</v>
      </c>
      <c r="V7" s="25">
        <v>1.4</v>
      </c>
      <c r="W7" s="25">
        <v>627.14</v>
      </c>
      <c r="X7" s="25" t="s">
        <v>99</v>
      </c>
      <c r="Y7" s="25" t="s">
        <v>99</v>
      </c>
      <c r="Z7" s="25">
        <v>112.22</v>
      </c>
      <c r="AA7" s="25">
        <v>100.54</v>
      </c>
      <c r="AB7" s="25">
        <v>109.2</v>
      </c>
      <c r="AC7" s="25" t="s">
        <v>99</v>
      </c>
      <c r="AD7" s="25" t="s">
        <v>99</v>
      </c>
      <c r="AE7" s="25">
        <v>98.78</v>
      </c>
      <c r="AF7" s="25">
        <v>101.23</v>
      </c>
      <c r="AG7" s="25">
        <v>103.12</v>
      </c>
      <c r="AH7" s="25">
        <v>103.05</v>
      </c>
      <c r="AI7" s="25" t="s">
        <v>99</v>
      </c>
      <c r="AJ7" s="25" t="s">
        <v>99</v>
      </c>
      <c r="AK7" s="25">
        <v>0</v>
      </c>
      <c r="AL7" s="25">
        <v>0</v>
      </c>
      <c r="AM7" s="25">
        <v>0</v>
      </c>
      <c r="AN7" s="25" t="s">
        <v>99</v>
      </c>
      <c r="AO7" s="25" t="s">
        <v>99</v>
      </c>
      <c r="AP7" s="25">
        <v>155.82</v>
      </c>
      <c r="AQ7" s="25">
        <v>155.18</v>
      </c>
      <c r="AR7" s="25">
        <v>101.46</v>
      </c>
      <c r="AS7" s="25">
        <v>30.22</v>
      </c>
      <c r="AT7" s="25" t="s">
        <v>99</v>
      </c>
      <c r="AU7" s="25" t="s">
        <v>99</v>
      </c>
      <c r="AV7" s="25">
        <v>100.8</v>
      </c>
      <c r="AW7" s="25">
        <v>100.97</v>
      </c>
      <c r="AX7" s="25">
        <v>181.12</v>
      </c>
      <c r="AY7" s="25" t="s">
        <v>99</v>
      </c>
      <c r="AZ7" s="25" t="s">
        <v>99</v>
      </c>
      <c r="BA7" s="25">
        <v>111.08</v>
      </c>
      <c r="BB7" s="25">
        <v>118.28</v>
      </c>
      <c r="BC7" s="25">
        <v>112.37</v>
      </c>
      <c r="BD7" s="25">
        <v>179.3</v>
      </c>
      <c r="BE7" s="25" t="s">
        <v>99</v>
      </c>
      <c r="BF7" s="25" t="s">
        <v>99</v>
      </c>
      <c r="BG7" s="25">
        <v>714.32</v>
      </c>
      <c r="BH7" s="25">
        <v>804.29</v>
      </c>
      <c r="BI7" s="25">
        <v>1012.39</v>
      </c>
      <c r="BJ7" s="25" t="s">
        <v>99</v>
      </c>
      <c r="BK7" s="25" t="s">
        <v>99</v>
      </c>
      <c r="BL7" s="25">
        <v>1596.62</v>
      </c>
      <c r="BM7" s="25">
        <v>1456.79</v>
      </c>
      <c r="BN7" s="25">
        <v>1364.2</v>
      </c>
      <c r="BO7" s="25">
        <v>1042.45</v>
      </c>
      <c r="BP7" s="25" t="s">
        <v>99</v>
      </c>
      <c r="BQ7" s="25" t="s">
        <v>99</v>
      </c>
      <c r="BR7" s="25">
        <v>23.98</v>
      </c>
      <c r="BS7" s="25">
        <v>24.07</v>
      </c>
      <c r="BT7" s="25">
        <v>22.16</v>
      </c>
      <c r="BU7" s="25" t="s">
        <v>99</v>
      </c>
      <c r="BV7" s="25" t="s">
        <v>99</v>
      </c>
      <c r="BW7" s="25">
        <v>33.659999999999997</v>
      </c>
      <c r="BX7" s="25">
        <v>35.33</v>
      </c>
      <c r="BY7" s="25">
        <v>38.58</v>
      </c>
      <c r="BZ7" s="25">
        <v>57.74</v>
      </c>
      <c r="CA7" s="25" t="s">
        <v>99</v>
      </c>
      <c r="CB7" s="25" t="s">
        <v>99</v>
      </c>
      <c r="CC7" s="25">
        <v>177.31</v>
      </c>
      <c r="CD7" s="25">
        <v>180.06</v>
      </c>
      <c r="CE7" s="25">
        <v>197.71</v>
      </c>
      <c r="CF7" s="25" t="s">
        <v>99</v>
      </c>
      <c r="CG7" s="25" t="s">
        <v>99</v>
      </c>
      <c r="CH7" s="25">
        <v>506.68</v>
      </c>
      <c r="CI7" s="25">
        <v>491.45</v>
      </c>
      <c r="CJ7" s="25">
        <v>448.81</v>
      </c>
      <c r="CK7" s="25">
        <v>285.48</v>
      </c>
      <c r="CL7" s="25" t="s">
        <v>99</v>
      </c>
      <c r="CM7" s="25" t="s">
        <v>99</v>
      </c>
      <c r="CN7" s="25">
        <v>48.67</v>
      </c>
      <c r="CO7" s="25">
        <v>52.62</v>
      </c>
      <c r="CP7" s="25">
        <v>51.31</v>
      </c>
      <c r="CQ7" s="25" t="s">
        <v>99</v>
      </c>
      <c r="CR7" s="25" t="s">
        <v>99</v>
      </c>
      <c r="CS7" s="25">
        <v>48.75</v>
      </c>
      <c r="CT7" s="25">
        <v>50.95</v>
      </c>
      <c r="CU7" s="25">
        <v>52.39</v>
      </c>
      <c r="CV7" s="25">
        <v>53.73</v>
      </c>
      <c r="CW7" s="25" t="s">
        <v>99</v>
      </c>
      <c r="CX7" s="25" t="s">
        <v>99</v>
      </c>
      <c r="CY7" s="25">
        <v>85.84</v>
      </c>
      <c r="CZ7" s="25">
        <v>86.16</v>
      </c>
      <c r="DA7" s="25">
        <v>83.58</v>
      </c>
      <c r="DB7" s="25" t="s">
        <v>99</v>
      </c>
      <c r="DC7" s="25" t="s">
        <v>99</v>
      </c>
      <c r="DD7" s="25">
        <v>60.88</v>
      </c>
      <c r="DE7" s="25">
        <v>61</v>
      </c>
      <c r="DF7" s="25">
        <v>63.38</v>
      </c>
      <c r="DG7" s="25">
        <v>71.52</v>
      </c>
      <c r="DH7" s="25" t="s">
        <v>99</v>
      </c>
      <c r="DI7" s="25" t="s">
        <v>99</v>
      </c>
      <c r="DJ7" s="25">
        <v>83.78</v>
      </c>
      <c r="DK7" s="25">
        <v>84.41</v>
      </c>
      <c r="DL7" s="25">
        <v>85.05</v>
      </c>
      <c r="DM7" s="25" t="s">
        <v>99</v>
      </c>
      <c r="DN7" s="25" t="s">
        <v>99</v>
      </c>
      <c r="DO7" s="25">
        <v>29.81</v>
      </c>
      <c r="DP7" s="25">
        <v>30.82</v>
      </c>
      <c r="DQ7" s="25">
        <v>24.27</v>
      </c>
      <c r="DR7" s="25">
        <v>38.43</v>
      </c>
      <c r="DS7" s="25" t="s">
        <v>99</v>
      </c>
      <c r="DT7" s="25" t="s">
        <v>99</v>
      </c>
      <c r="DU7" s="25">
        <v>68.709999999999994</v>
      </c>
      <c r="DV7" s="25">
        <v>68.709999999999994</v>
      </c>
      <c r="DW7" s="25">
        <v>68.709999999999994</v>
      </c>
      <c r="DX7" s="25" t="s">
        <v>99</v>
      </c>
      <c r="DY7" s="25" t="s">
        <v>99</v>
      </c>
      <c r="DZ7" s="25">
        <v>18.05</v>
      </c>
      <c r="EA7" s="25">
        <v>14.28</v>
      </c>
      <c r="EB7" s="25">
        <v>12.77</v>
      </c>
      <c r="EC7" s="25">
        <v>19.16</v>
      </c>
      <c r="ED7" s="25" t="s">
        <v>99</v>
      </c>
      <c r="EE7" s="25" t="s">
        <v>99</v>
      </c>
      <c r="EF7" s="25">
        <v>0</v>
      </c>
      <c r="EG7" s="25">
        <v>0</v>
      </c>
      <c r="EH7" s="25">
        <v>0</v>
      </c>
      <c r="EI7" s="25" t="s">
        <v>99</v>
      </c>
      <c r="EJ7" s="25" t="s">
        <v>99</v>
      </c>
      <c r="EK7" s="25">
        <v>0.37</v>
      </c>
      <c r="EL7" s="25">
        <v>0.23</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2025-02-07T04:33:08Z</cp:lastPrinted>
  <dcterms:created xsi:type="dcterms:W3CDTF">2024-12-11T05:04:38Z</dcterms:created>
  <dcterms:modified xsi:type="dcterms:W3CDTF">2025-03-11T05:53:56Z</dcterms:modified>
  <cp:category/>
</cp:coreProperties>
</file>