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dBAfiQRTrYALGBQbtJj/+rZv65pXOF76arDxqWcPGx5Xp7DRICihTpG10RL2w/HkhG3gV7tFAPVNwhNKeHfMXA==" workbookSaltValue="xVOoZSFrRD/Yxu3GAFbpqg==" workbookSpinCount="100000" lockStructure="1"/>
  <bookViews>
    <workbookView xWindow="0" yWindow="0" windowWidth="28800" windowHeight="124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AL10" i="4"/>
  <c r="AD10" i="4"/>
  <c r="I10" i="4"/>
  <c r="B10"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<sst xmlns="http://schemas.openxmlformats.org/spreadsheetml/2006/main" count="231" uniqueCount="117">
  <si>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</si>
  <si>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</si>
  <si>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</si>
  <si>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</si>
  <si>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</si>
  <si>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</si>
  <si>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</si>
  <si>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</si>
  <si>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</si>
  <si>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</si>
  <si>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</si>
  <si>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</si>
  <si>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</si>
  <si>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</si>
  <si>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</si>
  <si>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</si>
  <si>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</si>
  <si>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</si>
  <si>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</si>
  <si>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</si>
  <si>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</si>
  <si>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</si>
  <si>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</si>
  <si>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</si>
  <si>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</si>
  <si>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</si>
  <si>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</si>
  <si>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</si>
  <si>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</si>
  <si>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</si>
  <si>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</si>
  <si>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</si>
  <si>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</si>
  <si>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</si>
  <si>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</si>
  <si>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</si>
  <si>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</si>
  <si>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</si>
  <si>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</si>
  <si>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</si>
  <si>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</si>
  <si>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</si>
  <si>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</si>
  <si>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</si>
  <si>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</si>
  <si>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</si>
  <si>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</si>
  <si>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</si>
  <si>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</si>
  <si>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</si>
  <si>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</si>
  <si>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</si>
  <si>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</si>
  <si>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</si>
  <si>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</si>
  <si>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</si>
  <si>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</si>
  <si>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</si>
  <si>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</si>
  <si>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</si>
  <si>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</si>
  <si>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</si>
  <si>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</si>
  <si>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</si>
  <si>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</si>
  <si>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</si>
  <si>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</si>
  <si>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</si>
  <si>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</si>
  <si>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</si>
  <si>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</si>
  <si>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</si>
  <si>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</si>
  <si>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</si>
  <si>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</si>
  <si>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</si>
  <si>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</si>
  <si>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</si>
  <si>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</si>
  <si>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</si>
  <si>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</si>
  <si>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</si>
  <si>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</si>
  <si>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</si>
  <si>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</si>
  <si>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</si>
  <si>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</si>
  <si>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</si>
  <si>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</si>
  <si>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</si>
  <si>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</si>
  <si>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</si>
  <si>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</si>
  <si>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</si>
  <si>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</si>
  <si>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</si>
  <si>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</si>
  <si>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</si>
  <si>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</si>
  <si>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</si>
  <si>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</si>
  <si>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</si>
  <si>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</si>
  <si>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</si>
  <si>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</si>
  <si>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</si>
  <si>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</si>
  <si>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</si>
  <si>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</si>
  <si>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</si>
  <si>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</si>
  <si>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</si>
  <si>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</si>
  <si>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</si>
  <si>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喜木津・広早処理区は平成4年度、磯崎処理区は平成5年度の供用開始と、管渠の耐用年数から見れば、比較的新しい施設であるため、管渠の改築・更新は行っていない。
　一方、喜木津浄化センター及び磯崎浄化センターの機械類は耐用年数を経過しており、有形固定資産減価償却率も5割を上回っている状況である。また、7箇所あるマンホールポンプについても同様の状況である。
　平成28年度から、処理場の小規模な修繕を計画的に行い、長寿命化を図っているところである。</t>
    <rPh sb="11" eb="13">
      <t>ヘイセイ</t>
    </rPh>
    <rPh sb="14" eb="15">
      <t>ネン</t>
    </rPh>
    <rPh sb="15" eb="16">
      <t>ド</t>
    </rPh>
    <rPh sb="23" eb="25">
      <t>ヘイセイ</t>
    </rPh>
    <rPh sb="26" eb="27">
      <t>ネン</t>
    </rPh>
    <rPh sb="27" eb="28">
      <t>ド</t>
    </rPh>
    <rPh sb="65" eb="67">
      <t>カイチク</t>
    </rPh>
    <rPh sb="191" eb="194">
      <t>ショウキボ</t>
    </rPh>
    <phoneticPr fontId="4"/>
  </si>
  <si>
    <t>　処理区内人口は減少の一途をたどっており、今後も増加は見込めない状況である。反面、施設については、年を追うごとに老朽化が進行するため、維持管理費は増加していく。このような状況で下水道事業を安定して経営していくためには、処理場の長寿命化により、維持管理費を極力抑えていく必要がある。
　また、収益面では、経費回収率をみても使用料改定を検討する必要があるが、当地区は、現状でも公共下水道事業に比べて高い水準であるため、大幅な見直しは難しい状況である。
　当面は経営戦略に基づき、経費の削減に努めながら継続して施設の長寿命化を図っていきたい。</t>
    <rPh sb="74" eb="75">
      <t>クワ</t>
    </rPh>
    <rPh sb="127" eb="129">
      <t>キョクリョク</t>
    </rPh>
    <rPh sb="145" eb="147">
      <t>シュウエキ</t>
    </rPh>
    <rPh sb="151" eb="153">
      <t>ケイヒ</t>
    </rPh>
    <rPh sb="153" eb="155">
      <t>カイシュウ</t>
    </rPh>
    <rPh sb="155" eb="156">
      <t>リツ</t>
    </rPh>
    <rPh sb="166" eb="168">
      <t>ケントウ</t>
    </rPh>
    <rPh sb="170" eb="172">
      <t>ヒツヨウ</t>
    </rPh>
    <rPh sb="191" eb="193">
      <t>ジギョウ</t>
    </rPh>
    <rPh sb="207" eb="209">
      <t>オオハバ</t>
    </rPh>
    <rPh sb="210" eb="212">
      <t>ミナオ</t>
    </rPh>
    <rPh sb="214" eb="215">
      <t>ムズカ</t>
    </rPh>
    <rPh sb="225" eb="227">
      <t>トウメン</t>
    </rPh>
    <rPh sb="243" eb="244">
      <t>ツト</t>
    </rPh>
    <rPh sb="248" eb="250">
      <t>ケイゾク</t>
    </rPh>
    <rPh sb="252" eb="254">
      <t>シセツ</t>
    </rPh>
    <rPh sb="255" eb="256">
      <t>チョウ</t>
    </rPh>
    <rPh sb="256" eb="259">
      <t>ジュミョウカ</t>
    </rPh>
    <rPh sb="260" eb="261">
      <t>ハカ</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</si>
  <si>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中長期的な経営安定化を図るため、令和4年度に一般会計より出資を受けたことにより、流動資産が増え比率も改善された。
⑤　経費回収率、⑥　汚水処理原価
　処理区の規模に比べて水洗化人口が少ないため、使用料収入が少ない反面、維持管理費は割高になる。また、人口減少等による使用料収入の減少により、経費回収率は年々減少し、汚水処理原価も高い範囲で推移している。
⑦　施設利用率
　人口減少等による有収水量の減少で、50％を下回る低い水準が続いている。
⑧　水洗化率
　多少の増減はあるものの約9割を維持しており、5年以上にわたってほぼ変化がない状態である。</t>
    <rPh sb="2" eb="4">
      <t>ケイジョウ</t>
    </rPh>
    <rPh sb="102" eb="104">
      <t>レイワ</t>
    </rPh>
    <rPh sb="105" eb="107">
      <t>ネンド</t>
    </rPh>
    <rPh sb="155" eb="157">
      <t>ショリ</t>
    </rPh>
    <rPh sb="157" eb="159">
      <t>ゲンカ</t>
    </rPh>
    <rPh sb="210" eb="212">
      <t>ジンコウ</t>
    </rPh>
    <rPh sb="212" eb="214">
      <t>ゲンショウ</t>
    </rPh>
    <rPh sb="214" eb="215">
      <t>トウ</t>
    </rPh>
    <rPh sb="218" eb="221">
      <t>シヨウリョウ</t>
    </rPh>
    <rPh sb="221" eb="223">
      <t>シュウニュウ</t>
    </rPh>
    <rPh sb="224" eb="226">
      <t>ゲンショウ</t>
    </rPh>
    <rPh sb="236" eb="238">
      <t>ネンネン</t>
    </rPh>
    <rPh sb="238" eb="240">
      <t>ゲンショウ</t>
    </rPh>
    <rPh sb="315" eb="317">
      <t>タショウ</t>
    </rPh>
    <rPh sb="318" eb="320">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</si>
</sst>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C3C-4259-96BB-D3A65E09225E}"/>
            </c:ext>
          </c:extLst>
        </c:ser>
        <c:dLbls>
          <c:showLegendKey val="0"/>
          <c:showVal val="0"/>
          <c:showCatName val="0"/>
          <c:showSerName val="0"/>
          <c:showPercent val="0"/>
          <c:showBubbleSize val="0"/>
        </c:dLbls>
        <c:gapWidth val="150"/>
        <c:axId val="398762272"/>
        <c:axId val="39876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0.02</c:v>
                </c:pt>
                <c:pt idx="4" formatCode="#,##0.00;&quot;△&quot;#,##0.00">
                  <c:v>0</c:v>
                </c:pt>
              </c:numCache>
            </c:numRef>
          </c:val>
          <c:smooth val="0"/>
          <c:extLst xmlns:c16r2="http://schemas.microsoft.com/office/drawing/2015/06/chart">
            <c:ext xmlns:c16="http://schemas.microsoft.com/office/drawing/2014/chart" uri="{C3380CC4-5D6E-409C-BE32-E72D297353CC}">
              <c16:uniqueId val="{00000001-6C3C-4259-96BB-D3A65E09225E}"/>
            </c:ext>
          </c:extLst>
        </c:ser>
        <c:dLbls>
          <c:showLegendKey val="0"/>
          <c:showVal val="0"/>
          <c:showCatName val="0"/>
          <c:showSerName val="0"/>
          <c:showPercent val="0"/>
          <c:showBubbleSize val="0"/>
        </c:dLbls>
        <c:marker val="1"/>
        <c:smooth val="0"/>
        <c:axId val="398762272"/>
        <c:axId val="398762664"/>
      </c:lineChart>
      <c:dateAx>
        <c:axId val="398762272"/>
        <c:scaling>
          <c:orientation val="minMax"/>
        </c:scaling>
        <c:delete val="1"/>
        <c:axPos val="b"/>
        <c:numFmt formatCode="&quot;R&quot;yy" sourceLinked="1"/>
        <c:majorTickMark val="none"/>
        <c:minorTickMark val="none"/>
        <c:tickLblPos val="none"/>
        <c:crossAx val="398762664"/>
        <c:crosses val="autoZero"/>
        <c:auto val="1"/>
        <c:lblOffset val="100"/>
        <c:baseTimeUnit val="years"/>
      </c:dateAx>
      <c:valAx>
        <c:axId val="39876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7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46.29</c:v>
                </c:pt>
                <c:pt idx="1">
                  <c:v>48.76</c:v>
                </c:pt>
                <c:pt idx="2">
                  <c:v>46.29</c:v>
                </c:pt>
                <c:pt idx="3">
                  <c:v>46.29</c:v>
                </c:pt>
                <c:pt idx="4">
                  <c:v>36.75</c:v>
                </c:pt>
              </c:numCache>
            </c:numRef>
          </c:val>
          <c:extLst xmlns:c16r2="http://schemas.microsoft.com/office/drawing/2015/06/chart">
            <c:ext xmlns:c16="http://schemas.microsoft.com/office/drawing/2014/chart" uri="{C3380CC4-5D6E-409C-BE32-E72D297353CC}">
              <c16:uniqueId val="{00000000-C88B-41AB-9D9D-9E71969884FC}"/>
            </c:ext>
          </c:extLst>
        </c:ser>
        <c:dLbls>
          <c:showLegendKey val="0"/>
          <c:showVal val="0"/>
          <c:showCatName val="0"/>
          <c:showSerName val="0"/>
          <c:showPercent val="0"/>
          <c:showBubbleSize val="0"/>
        </c:dLbls>
        <c:gapWidth val="150"/>
        <c:axId val="553246888"/>
        <c:axId val="55324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37.67</c:v>
                </c:pt>
                <c:pt idx="4">
                  <c:v>30.99</c:v>
                </c:pt>
              </c:numCache>
            </c:numRef>
          </c:val>
          <c:smooth val="0"/>
          <c:extLst xmlns:c16r2="http://schemas.microsoft.com/office/drawing/2015/06/chart">
            <c:ext xmlns:c16="http://schemas.microsoft.com/office/drawing/2014/chart" uri="{C3380CC4-5D6E-409C-BE32-E72D297353CC}">
              <c16:uniqueId val="{00000001-C88B-41AB-9D9D-9E71969884FC}"/>
            </c:ext>
          </c:extLst>
        </c:ser>
        <c:dLbls>
          <c:showLegendKey val="0"/>
          <c:showVal val="0"/>
          <c:showCatName val="0"/>
          <c:showSerName val="0"/>
          <c:showPercent val="0"/>
          <c:showBubbleSize val="0"/>
        </c:dLbls>
        <c:marker val="1"/>
        <c:smooth val="0"/>
        <c:axId val="553246888"/>
        <c:axId val="553244144"/>
      </c:lineChart>
      <c:dateAx>
        <c:axId val="553246888"/>
        <c:scaling>
          <c:orientation val="minMax"/>
        </c:scaling>
        <c:delete val="1"/>
        <c:axPos val="b"/>
        <c:numFmt formatCode="&quot;R&quot;yy" sourceLinked="1"/>
        <c:majorTickMark val="none"/>
        <c:minorTickMark val="none"/>
        <c:tickLblPos val="none"/>
        <c:crossAx val="553244144"/>
        <c:crosses val="autoZero"/>
        <c:auto val="1"/>
        <c:lblOffset val="100"/>
        <c:baseTimeUnit val="years"/>
      </c:dateAx>
      <c:valAx>
        <c:axId val="55324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90.57</c:v>
                </c:pt>
                <c:pt idx="1">
                  <c:v>91.31</c:v>
                </c:pt>
                <c:pt idx="2">
                  <c:v>90.99</c:v>
                </c:pt>
                <c:pt idx="3">
                  <c:v>91.27</c:v>
                </c:pt>
                <c:pt idx="4">
                  <c:v>99.09</c:v>
                </c:pt>
              </c:numCache>
            </c:numRef>
          </c:val>
          <c:extLst xmlns:c16r2="http://schemas.microsoft.com/office/drawing/2015/06/chart">
            <c:ext xmlns:c16="http://schemas.microsoft.com/office/drawing/2014/chart" uri="{C3380CC4-5D6E-409C-BE32-E72D297353CC}">
              <c16:uniqueId val="{00000000-6769-47A0-893D-AD080336499A}"/>
            </c:ext>
          </c:extLst>
        </c:ser>
        <c:dLbls>
          <c:showLegendKey val="0"/>
          <c:showVal val="0"/>
          <c:showCatName val="0"/>
          <c:showSerName val="0"/>
          <c:showPercent val="0"/>
          <c:showBubbleSize val="0"/>
        </c:dLbls>
        <c:gapWidth val="150"/>
        <c:axId val="553239832"/>
        <c:axId val="55324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87.94</c:v>
                </c:pt>
                <c:pt idx="4">
                  <c:v>85.45</c:v>
                </c:pt>
              </c:numCache>
            </c:numRef>
          </c:val>
          <c:smooth val="0"/>
          <c:extLst xmlns:c16r2="http://schemas.microsoft.com/office/drawing/2015/06/chart">
            <c:ext xmlns:c16="http://schemas.microsoft.com/office/drawing/2014/chart" uri="{C3380CC4-5D6E-409C-BE32-E72D297353CC}">
              <c16:uniqueId val="{00000001-6769-47A0-893D-AD080336499A}"/>
            </c:ext>
          </c:extLst>
        </c:ser>
        <c:dLbls>
          <c:showLegendKey val="0"/>
          <c:showVal val="0"/>
          <c:showCatName val="0"/>
          <c:showSerName val="0"/>
          <c:showPercent val="0"/>
          <c:showBubbleSize val="0"/>
        </c:dLbls>
        <c:marker val="1"/>
        <c:smooth val="0"/>
        <c:axId val="553239832"/>
        <c:axId val="553240224"/>
      </c:lineChart>
      <c:dateAx>
        <c:axId val="553239832"/>
        <c:scaling>
          <c:orientation val="minMax"/>
        </c:scaling>
        <c:delete val="1"/>
        <c:axPos val="b"/>
        <c:numFmt formatCode="&quot;R&quot;yy" sourceLinked="1"/>
        <c:majorTickMark val="none"/>
        <c:minorTickMark val="none"/>
        <c:tickLblPos val="none"/>
        <c:crossAx val="553240224"/>
        <c:crosses val="autoZero"/>
        <c:auto val="1"/>
        <c:lblOffset val="100"/>
        <c:baseTimeUnit val="years"/>
      </c:dateAx>
      <c:valAx>
        <c:axId val="5532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3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120.41</c:v>
                </c:pt>
                <c:pt idx="1">
                  <c:v>129.34</c:v>
                </c:pt>
                <c:pt idx="2">
                  <c:v>120.94</c:v>
                </c:pt>
                <c:pt idx="3">
                  <c:v>111.85</c:v>
                </c:pt>
                <c:pt idx="4">
                  <c:v>107.44</c:v>
                </c:pt>
              </c:numCache>
            </c:numRef>
          </c:val>
          <c:extLst xmlns:c16r2="http://schemas.microsoft.com/office/drawing/2015/06/chart">
            <c:ext xmlns:c16="http://schemas.microsoft.com/office/drawing/2014/chart" uri="{C3380CC4-5D6E-409C-BE32-E72D297353CC}">
              <c16:uniqueId val="{00000000-D58E-433E-863E-7FA919DCB3BA}"/>
            </c:ext>
          </c:extLst>
        </c:ser>
        <c:dLbls>
          <c:showLegendKey val="0"/>
          <c:showVal val="0"/>
          <c:showCatName val="0"/>
          <c:showSerName val="0"/>
          <c:showPercent val="0"/>
          <c:showBubbleSize val="0"/>
        </c:dLbls>
        <c:gapWidth val="150"/>
        <c:axId val="398757960"/>
        <c:axId val="3987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99.33</c:v>
                </c:pt>
                <c:pt idx="1">
                  <c:v>101.18</c:v>
                </c:pt>
                <c:pt idx="2">
                  <c:v>99.89</c:v>
                </c:pt>
                <c:pt idx="3">
                  <c:v>96.86</c:v>
                </c:pt>
                <c:pt idx="4">
                  <c:v>97.07</c:v>
                </c:pt>
              </c:numCache>
            </c:numRef>
          </c:val>
          <c:smooth val="0"/>
          <c:extLst xmlns:c16r2="http://schemas.microsoft.com/office/drawing/2015/06/chart">
            <c:ext xmlns:c16="http://schemas.microsoft.com/office/drawing/2014/chart" uri="{C3380CC4-5D6E-409C-BE32-E72D297353CC}">
              <c16:uniqueId val="{00000001-D58E-433E-863E-7FA919DCB3BA}"/>
            </c:ext>
          </c:extLst>
        </c:ser>
        <c:dLbls>
          <c:showLegendKey val="0"/>
          <c:showVal val="0"/>
          <c:showCatName val="0"/>
          <c:showSerName val="0"/>
          <c:showPercent val="0"/>
          <c:showBubbleSize val="0"/>
        </c:dLbls>
        <c:marker val="1"/>
        <c:smooth val="0"/>
        <c:axId val="398757960"/>
        <c:axId val="398760704"/>
      </c:lineChart>
      <c:dateAx>
        <c:axId val="398757960"/>
        <c:scaling>
          <c:orientation val="minMax"/>
        </c:scaling>
        <c:delete val="1"/>
        <c:axPos val="b"/>
        <c:numFmt formatCode="&quot;R&quot;yy" sourceLinked="1"/>
        <c:majorTickMark val="none"/>
        <c:minorTickMark val="none"/>
        <c:tickLblPos val="none"/>
        <c:crossAx val="398760704"/>
        <c:crosses val="autoZero"/>
        <c:auto val="1"/>
        <c:lblOffset val="100"/>
        <c:baseTimeUnit val="years"/>
      </c:dateAx>
      <c:valAx>
        <c:axId val="3987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75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58.77</c:v>
                </c:pt>
                <c:pt idx="1">
                  <c:v>60.17</c:v>
                </c:pt>
                <c:pt idx="2">
                  <c:v>61.57</c:v>
                </c:pt>
                <c:pt idx="3">
                  <c:v>62.62</c:v>
                </c:pt>
                <c:pt idx="4">
                  <c:v>63.91</c:v>
                </c:pt>
              </c:numCache>
            </c:numRef>
          </c:val>
          <c:extLst xmlns:c16r2="http://schemas.microsoft.com/office/drawing/2015/06/chart">
            <c:ext xmlns:c16="http://schemas.microsoft.com/office/drawing/2014/chart" uri="{C3380CC4-5D6E-409C-BE32-E72D297353CC}">
              <c16:uniqueId val="{00000000-D23A-4617-8B15-C31396EEC011}"/>
            </c:ext>
          </c:extLst>
        </c:ser>
        <c:dLbls>
          <c:showLegendKey val="0"/>
          <c:showVal val="0"/>
          <c:showCatName val="0"/>
          <c:showSerName val="0"/>
          <c:showPercent val="0"/>
          <c:showBubbleSize val="0"/>
        </c:dLbls>
        <c:gapWidth val="150"/>
        <c:axId val="398757568"/>
        <c:axId val="55305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28.97</c:v>
                </c:pt>
                <c:pt idx="1">
                  <c:v>20.14</c:v>
                </c:pt>
                <c:pt idx="2">
                  <c:v>23.17</c:v>
                </c:pt>
                <c:pt idx="3">
                  <c:v>37.479999999999997</c:v>
                </c:pt>
                <c:pt idx="4">
                  <c:v>35.07</c:v>
                </c:pt>
              </c:numCache>
            </c:numRef>
          </c:val>
          <c:smooth val="0"/>
          <c:extLst xmlns:c16r2="http://schemas.microsoft.com/office/drawing/2015/06/chart">
            <c:ext xmlns:c16="http://schemas.microsoft.com/office/drawing/2014/chart" uri="{C3380CC4-5D6E-409C-BE32-E72D297353CC}">
              <c16:uniqueId val="{00000001-D23A-4617-8B15-C31396EEC011}"/>
            </c:ext>
          </c:extLst>
        </c:ser>
        <c:dLbls>
          <c:showLegendKey val="0"/>
          <c:showVal val="0"/>
          <c:showCatName val="0"/>
          <c:showSerName val="0"/>
          <c:showPercent val="0"/>
          <c:showBubbleSize val="0"/>
        </c:dLbls>
        <c:marker val="1"/>
        <c:smooth val="0"/>
        <c:axId val="398757568"/>
        <c:axId val="553052280"/>
      </c:lineChart>
      <c:dateAx>
        <c:axId val="398757568"/>
        <c:scaling>
          <c:orientation val="minMax"/>
        </c:scaling>
        <c:delete val="1"/>
        <c:axPos val="b"/>
        <c:numFmt formatCode="&quot;R&quot;yy" sourceLinked="1"/>
        <c:majorTickMark val="none"/>
        <c:minorTickMark val="none"/>
        <c:tickLblPos val="none"/>
        <c:crossAx val="553052280"/>
        <c:crosses val="autoZero"/>
        <c:auto val="1"/>
        <c:lblOffset val="100"/>
        <c:baseTimeUnit val="years"/>
      </c:dateAx>
      <c:valAx>
        <c:axId val="55305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7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81-4A53-98F7-847C5319A195}"/>
            </c:ext>
          </c:extLst>
        </c:ser>
        <c:dLbls>
          <c:showLegendKey val="0"/>
          <c:showVal val="0"/>
          <c:showCatName val="0"/>
          <c:showSerName val="0"/>
          <c:showPercent val="0"/>
          <c:showBubbleSize val="0"/>
        </c:dLbls>
        <c:gapWidth val="150"/>
        <c:axId val="553054240"/>
        <c:axId val="553058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D81-4A53-98F7-847C5319A195}"/>
            </c:ext>
          </c:extLst>
        </c:ser>
        <c:dLbls>
          <c:showLegendKey val="0"/>
          <c:showVal val="0"/>
          <c:showCatName val="0"/>
          <c:showSerName val="0"/>
          <c:showPercent val="0"/>
          <c:showBubbleSize val="0"/>
        </c:dLbls>
        <c:marker val="1"/>
        <c:smooth val="0"/>
        <c:axId val="553054240"/>
        <c:axId val="553058552"/>
      </c:lineChart>
      <c:dateAx>
        <c:axId val="553054240"/>
        <c:scaling>
          <c:orientation val="minMax"/>
        </c:scaling>
        <c:delete val="1"/>
        <c:axPos val="b"/>
        <c:numFmt formatCode="&quot;R&quot;yy" sourceLinked="1"/>
        <c:majorTickMark val="none"/>
        <c:minorTickMark val="none"/>
        <c:tickLblPos val="none"/>
        <c:crossAx val="553058552"/>
        <c:crosses val="autoZero"/>
        <c:auto val="1"/>
        <c:lblOffset val="100"/>
        <c:baseTimeUnit val="years"/>
      </c:dateAx>
      <c:valAx>
        <c:axId val="55305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0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CE-4454-B17D-BA26D03305FC}"/>
            </c:ext>
          </c:extLst>
        </c:ser>
        <c:dLbls>
          <c:showLegendKey val="0"/>
          <c:showVal val="0"/>
          <c:showCatName val="0"/>
          <c:showSerName val="0"/>
          <c:showPercent val="0"/>
          <c:showBubbleSize val="0"/>
        </c:dLbls>
        <c:gapWidth val="150"/>
        <c:axId val="553051496"/>
        <c:axId val="55305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210</c:v>
                </c:pt>
                <c:pt idx="1">
                  <c:v>140.63</c:v>
                </c:pt>
                <c:pt idx="2">
                  <c:v>163.84</c:v>
                </c:pt>
                <c:pt idx="3">
                  <c:v>17.78</c:v>
                </c:pt>
                <c:pt idx="4">
                  <c:v>40.729999999999997</c:v>
                </c:pt>
              </c:numCache>
            </c:numRef>
          </c:val>
          <c:smooth val="0"/>
          <c:extLst xmlns:c16r2="http://schemas.microsoft.com/office/drawing/2015/06/chart">
            <c:ext xmlns:c16="http://schemas.microsoft.com/office/drawing/2014/chart" uri="{C3380CC4-5D6E-409C-BE32-E72D297353CC}">
              <c16:uniqueId val="{00000001-09CE-4454-B17D-BA26D03305FC}"/>
            </c:ext>
          </c:extLst>
        </c:ser>
        <c:dLbls>
          <c:showLegendKey val="0"/>
          <c:showVal val="0"/>
          <c:showCatName val="0"/>
          <c:showSerName val="0"/>
          <c:showPercent val="0"/>
          <c:showBubbleSize val="0"/>
        </c:dLbls>
        <c:marker val="1"/>
        <c:smooth val="0"/>
        <c:axId val="553051496"/>
        <c:axId val="553058160"/>
      </c:lineChart>
      <c:dateAx>
        <c:axId val="553051496"/>
        <c:scaling>
          <c:orientation val="minMax"/>
        </c:scaling>
        <c:delete val="1"/>
        <c:axPos val="b"/>
        <c:numFmt formatCode="&quot;R&quot;yy" sourceLinked="1"/>
        <c:majorTickMark val="none"/>
        <c:minorTickMark val="none"/>
        <c:tickLblPos val="none"/>
        <c:crossAx val="553058160"/>
        <c:crosses val="autoZero"/>
        <c:auto val="1"/>
        <c:lblOffset val="100"/>
        <c:baseTimeUnit val="years"/>
      </c:dateAx>
      <c:valAx>
        <c:axId val="55305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05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20.91</c:v>
                </c:pt>
                <c:pt idx="1">
                  <c:v>23.54</c:v>
                </c:pt>
                <c:pt idx="2">
                  <c:v>32.97</c:v>
                </c:pt>
                <c:pt idx="3">
                  <c:v>85.71</c:v>
                </c:pt>
                <c:pt idx="4">
                  <c:v>114.93</c:v>
                </c:pt>
              </c:numCache>
            </c:numRef>
          </c:val>
          <c:extLst xmlns:c16r2="http://schemas.microsoft.com/office/drawing/2015/06/chart">
            <c:ext xmlns:c16="http://schemas.microsoft.com/office/drawing/2014/chart" uri="{C3380CC4-5D6E-409C-BE32-E72D297353CC}">
              <c16:uniqueId val="{00000000-DE63-47C7-B50D-030EDBFB9C04}"/>
            </c:ext>
          </c:extLst>
        </c:ser>
        <c:dLbls>
          <c:showLegendKey val="0"/>
          <c:showVal val="0"/>
          <c:showCatName val="0"/>
          <c:showSerName val="0"/>
          <c:showPercent val="0"/>
          <c:showBubbleSize val="0"/>
        </c:dLbls>
        <c:gapWidth val="150"/>
        <c:axId val="553056592"/>
        <c:axId val="55305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62.55</c:v>
                </c:pt>
                <c:pt idx="1">
                  <c:v>56.53</c:v>
                </c:pt>
                <c:pt idx="2">
                  <c:v>59.66</c:v>
                </c:pt>
                <c:pt idx="3">
                  <c:v>51.12</c:v>
                </c:pt>
                <c:pt idx="4">
                  <c:v>61.08</c:v>
                </c:pt>
              </c:numCache>
            </c:numRef>
          </c:val>
          <c:smooth val="0"/>
          <c:extLst xmlns:c16r2="http://schemas.microsoft.com/office/drawing/2015/06/chart">
            <c:ext xmlns:c16="http://schemas.microsoft.com/office/drawing/2014/chart" uri="{C3380CC4-5D6E-409C-BE32-E72D297353CC}">
              <c16:uniqueId val="{00000001-DE63-47C7-B50D-030EDBFB9C04}"/>
            </c:ext>
          </c:extLst>
        </c:ser>
        <c:dLbls>
          <c:showLegendKey val="0"/>
          <c:showVal val="0"/>
          <c:showCatName val="0"/>
          <c:showSerName val="0"/>
          <c:showPercent val="0"/>
          <c:showBubbleSize val="0"/>
        </c:dLbls>
        <c:marker val="1"/>
        <c:smooth val="0"/>
        <c:axId val="553056592"/>
        <c:axId val="553051104"/>
      </c:lineChart>
      <c:dateAx>
        <c:axId val="553056592"/>
        <c:scaling>
          <c:orientation val="minMax"/>
        </c:scaling>
        <c:delete val="1"/>
        <c:axPos val="b"/>
        <c:numFmt formatCode="&quot;R&quot;yy" sourceLinked="1"/>
        <c:majorTickMark val="none"/>
        <c:minorTickMark val="none"/>
        <c:tickLblPos val="none"/>
        <c:crossAx val="553051104"/>
        <c:crosses val="autoZero"/>
        <c:auto val="1"/>
        <c:lblOffset val="100"/>
        <c:baseTimeUnit val="years"/>
      </c:dateAx>
      <c:valAx>
        <c:axId val="5530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05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4D-4D72-B7A8-FDAFEA3FC7B2}"/>
            </c:ext>
          </c:extLst>
        </c:ser>
        <c:dLbls>
          <c:showLegendKey val="0"/>
          <c:showVal val="0"/>
          <c:showCatName val="0"/>
          <c:showSerName val="0"/>
          <c:showPercent val="0"/>
          <c:showBubbleSize val="0"/>
        </c:dLbls>
        <c:gapWidth val="150"/>
        <c:axId val="553244928"/>
        <c:axId val="55324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607.88</c:v>
                </c:pt>
                <c:pt idx="4">
                  <c:v>892.29</c:v>
                </c:pt>
              </c:numCache>
            </c:numRef>
          </c:val>
          <c:smooth val="0"/>
          <c:extLst xmlns:c16r2="http://schemas.microsoft.com/office/drawing/2015/06/chart">
            <c:ext xmlns:c16="http://schemas.microsoft.com/office/drawing/2014/chart" uri="{C3380CC4-5D6E-409C-BE32-E72D297353CC}">
              <c16:uniqueId val="{00000001-DB4D-4D72-B7A8-FDAFEA3FC7B2}"/>
            </c:ext>
          </c:extLst>
        </c:ser>
        <c:dLbls>
          <c:showLegendKey val="0"/>
          <c:showVal val="0"/>
          <c:showCatName val="0"/>
          <c:showSerName val="0"/>
          <c:showPercent val="0"/>
          <c:showBubbleSize val="0"/>
        </c:dLbls>
        <c:marker val="1"/>
        <c:smooth val="0"/>
        <c:axId val="553244928"/>
        <c:axId val="553242968"/>
      </c:lineChart>
      <c:dateAx>
        <c:axId val="553244928"/>
        <c:scaling>
          <c:orientation val="minMax"/>
        </c:scaling>
        <c:delete val="1"/>
        <c:axPos val="b"/>
        <c:numFmt formatCode="&quot;R&quot;yy" sourceLinked="1"/>
        <c:majorTickMark val="none"/>
        <c:minorTickMark val="none"/>
        <c:tickLblPos val="none"/>
        <c:crossAx val="553242968"/>
        <c:crosses val="autoZero"/>
        <c:auto val="1"/>
        <c:lblOffset val="100"/>
        <c:baseTimeUnit val="years"/>
      </c:dateAx>
      <c:valAx>
        <c:axId val="55324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61.72</c:v>
                </c:pt>
                <c:pt idx="1">
                  <c:v>69.39</c:v>
                </c:pt>
                <c:pt idx="2">
                  <c:v>65.599999999999994</c:v>
                </c:pt>
                <c:pt idx="3">
                  <c:v>56.08</c:v>
                </c:pt>
                <c:pt idx="4">
                  <c:v>66.77</c:v>
                </c:pt>
              </c:numCache>
            </c:numRef>
          </c:val>
          <c:extLst xmlns:c16r2="http://schemas.microsoft.com/office/drawing/2015/06/chart">
            <c:ext xmlns:c16="http://schemas.microsoft.com/office/drawing/2014/chart" uri="{C3380CC4-5D6E-409C-BE32-E72D297353CC}">
              <c16:uniqueId val="{00000000-F85B-4223-9426-FE610A7B09DF}"/>
            </c:ext>
          </c:extLst>
        </c:ser>
        <c:dLbls>
          <c:showLegendKey val="0"/>
          <c:showVal val="0"/>
          <c:showCatName val="0"/>
          <c:showSerName val="0"/>
          <c:showPercent val="0"/>
          <c:showBubbleSize val="0"/>
        </c:dLbls>
        <c:gapWidth val="150"/>
        <c:axId val="553246104"/>
        <c:axId val="5532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48.98</c:v>
                </c:pt>
                <c:pt idx="4">
                  <c:v>46.45</c:v>
                </c:pt>
              </c:numCache>
            </c:numRef>
          </c:val>
          <c:smooth val="0"/>
          <c:extLst xmlns:c16r2="http://schemas.microsoft.com/office/drawing/2015/06/chart">
            <c:ext xmlns:c16="http://schemas.microsoft.com/office/drawing/2014/chart" uri="{C3380CC4-5D6E-409C-BE32-E72D297353CC}">
              <c16:uniqueId val="{00000001-F85B-4223-9426-FE610A7B09DF}"/>
            </c:ext>
          </c:extLst>
        </c:ser>
        <c:dLbls>
          <c:showLegendKey val="0"/>
          <c:showVal val="0"/>
          <c:showCatName val="0"/>
          <c:showSerName val="0"/>
          <c:showPercent val="0"/>
          <c:showBubbleSize val="0"/>
        </c:dLbls>
        <c:marker val="1"/>
        <c:smooth val="0"/>
        <c:axId val="553246104"/>
        <c:axId val="553243360"/>
      </c:lineChart>
      <c:dateAx>
        <c:axId val="553246104"/>
        <c:scaling>
          <c:orientation val="minMax"/>
        </c:scaling>
        <c:delete val="1"/>
        <c:axPos val="b"/>
        <c:numFmt formatCode="&quot;R&quot;yy" sourceLinked="1"/>
        <c:majorTickMark val="none"/>
        <c:minorTickMark val="none"/>
        <c:tickLblPos val="none"/>
        <c:crossAx val="553243360"/>
        <c:crosses val="autoZero"/>
        <c:auto val="1"/>
        <c:lblOffset val="100"/>
        <c:baseTimeUnit val="years"/>
      </c:dateAx>
      <c:valAx>
        <c:axId val="5532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328.12</c:v>
                </c:pt>
                <c:pt idx="1">
                  <c:v>281.55</c:v>
                </c:pt>
                <c:pt idx="2">
                  <c:v>299.87</c:v>
                </c:pt>
                <c:pt idx="3">
                  <c:v>353.6</c:v>
                </c:pt>
                <c:pt idx="4">
                  <c:v>303.31</c:v>
                </c:pt>
              </c:numCache>
            </c:numRef>
          </c:val>
          <c:extLst xmlns:c16r2="http://schemas.microsoft.com/office/drawing/2015/06/chart">
            <c:ext xmlns:c16="http://schemas.microsoft.com/office/drawing/2014/chart" uri="{C3380CC4-5D6E-409C-BE32-E72D297353CC}">
              <c16:uniqueId val="{00000000-3077-463D-92B5-5AF109469E79}"/>
            </c:ext>
          </c:extLst>
        </c:ser>
        <c:dLbls>
          <c:showLegendKey val="0"/>
          <c:showVal val="0"/>
          <c:showCatName val="0"/>
          <c:showSerName val="0"/>
          <c:showPercent val="0"/>
          <c:showBubbleSize val="0"/>
        </c:dLbls>
        <c:gapWidth val="150"/>
        <c:axId val="553245712"/>
        <c:axId val="553242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362.51</c:v>
                </c:pt>
                <c:pt idx="4">
                  <c:v>361.83</c:v>
                </c:pt>
              </c:numCache>
            </c:numRef>
          </c:val>
          <c:smooth val="0"/>
          <c:extLst xmlns:c16r2="http://schemas.microsoft.com/office/drawing/2015/06/chart">
            <c:ext xmlns:c16="http://schemas.microsoft.com/office/drawing/2014/chart" uri="{C3380CC4-5D6E-409C-BE32-E72D297353CC}">
              <c16:uniqueId val="{00000001-3077-463D-92B5-5AF109469E79}"/>
            </c:ext>
          </c:extLst>
        </c:ser>
        <c:dLbls>
          <c:showLegendKey val="0"/>
          <c:showVal val="0"/>
          <c:showCatName val="0"/>
          <c:showSerName val="0"/>
          <c:showPercent val="0"/>
          <c:showBubbleSize val="0"/>
        </c:dLbls>
        <c:marker val="1"/>
        <c:smooth val="0"/>
        <c:axId val="553245712"/>
        <c:axId val="553242184"/>
      </c:lineChart>
      <c:dateAx>
        <c:axId val="553245712"/>
        <c:scaling>
          <c:orientation val="minMax"/>
        </c:scaling>
        <c:delete val="1"/>
        <c:axPos val="b"/>
        <c:numFmt formatCode="&quot;R&quot;yy" sourceLinked="1"/>
        <c:majorTickMark val="none"/>
        <c:minorTickMark val="none"/>
        <c:tickLblPos val="none"/>
        <c:crossAx val="553242184"/>
        <c:crosses val="autoZero"/>
        <c:auto val="1"/>
        <c:lblOffset val="100"/>
        <c:baseTimeUnit val="years"/>
      </c:dateAx>
      <c:valAx>
        <c:axId val="55324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24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八幡浜市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H1</v>
      </c>
      <c r="X8" s="64"/>
      <c r="Y8" s="64"/>
      <c r="Z8" s="64"/>
      <c r="AA8" s="64"/>
      <c r="AB8" s="64"/>
      <c r="AC8" s="64"/>
      <c r="AD8" s="65" t="str">
        <f>データ!$M$6</f>
        <v>非設置</v>
      </c>
      <c r="AE8" s="65"/>
      <c r="AF8" s="65"/>
      <c r="AG8" s="65"/>
      <c r="AH8" s="65"/>
      <c r="AI8" s="65"/>
      <c r="AJ8" s="65"/>
      <c r="AK8" s="3"/>
      <c r="AL8" s="45">
        <f>データ!S6</f>
        <v>30739</v>
      </c>
      <c r="AM8" s="45"/>
      <c r="AN8" s="45"/>
      <c r="AO8" s="45"/>
      <c r="AP8" s="45"/>
      <c r="AQ8" s="45"/>
      <c r="AR8" s="45"/>
      <c r="AS8" s="45"/>
      <c r="AT8" s="44">
        <f>データ!T6</f>
        <v>432.12</v>
      </c>
      <c r="AU8" s="44"/>
      <c r="AV8" s="44"/>
      <c r="AW8" s="44"/>
      <c r="AX8" s="44"/>
      <c r="AY8" s="44"/>
      <c r="AZ8" s="44"/>
      <c r="BA8" s="44"/>
      <c r="BB8" s="44">
        <f>データ!U6</f>
        <v>71.14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93.48</v>
      </c>
      <c r="J10" s="44"/>
      <c r="K10" s="44"/>
      <c r="L10" s="44"/>
      <c r="M10" s="44"/>
      <c r="N10" s="44"/>
      <c r="O10" s="44"/>
      <c r="P10" s="44">
        <f>データ!P6</f>
        <v>1.44</v>
      </c>
      <c r="Q10" s="44"/>
      <c r="R10" s="44"/>
      <c r="S10" s="44"/>
      <c r="T10" s="44"/>
      <c r="U10" s="44"/>
      <c r="V10" s="44"/>
      <c r="W10" s="44">
        <f>データ!Q6</f>
        <v>103.76</v>
      </c>
      <c r="X10" s="44"/>
      <c r="Y10" s="44"/>
      <c r="Z10" s="44"/>
      <c r="AA10" s="44"/>
      <c r="AB10" s="44"/>
      <c r="AC10" s="44"/>
      <c r="AD10" s="45">
        <f>データ!R6</f>
        <v>3530</v>
      </c>
      <c r="AE10" s="45"/>
      <c r="AF10" s="45"/>
      <c r="AG10" s="45"/>
      <c r="AH10" s="45"/>
      <c r="AI10" s="45"/>
      <c r="AJ10" s="45"/>
      <c r="AK10" s="2"/>
      <c r="AL10" s="45">
        <f>データ!V6</f>
        <v>438</v>
      </c>
      <c r="AM10" s="45"/>
      <c r="AN10" s="45"/>
      <c r="AO10" s="45"/>
      <c r="AP10" s="45"/>
      <c r="AQ10" s="45"/>
      <c r="AR10" s="45"/>
      <c r="AS10" s="45"/>
      <c r="AT10" s="44">
        <f>データ!W6</f>
        <v>0.33</v>
      </c>
      <c r="AU10" s="44"/>
      <c r="AV10" s="44"/>
      <c r="AW10" s="44"/>
      <c r="AX10" s="44"/>
      <c r="AY10" s="44"/>
      <c r="AZ10" s="44"/>
      <c r="BA10" s="44"/>
      <c r="BB10" s="44">
        <f>データ!X6</f>
        <v>1327.27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N1O3PnazaIlOtCRB9JZLC9C7TStyKKTMizig1ocj+TthHx6NSFvhFQ9Tnzzm2/fuOqKh/SFVoq8Gl+cdoPqsCA==" saltValue="gkJNdQO4VxOfjddp4FzE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382043</v>
      </c>
      <c r="D6" s="19">
        <f t="shared" si="3"/>
        <v>46</v>
      </c>
      <c r="E6" s="19">
        <f t="shared" si="3"/>
        <v>17</v>
      </c>
      <c r="F6" s="19">
        <f t="shared" si="3"/>
        <v>6</v>
      </c>
      <c r="G6" s="19">
        <f t="shared" si="3"/>
        <v>0</v>
      </c>
      <c r="H6" s="19" t="str">
        <f t="shared" si="3"/>
        <v>愛媛県　八幡浜市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93.48</v>
      </c>
      <c r="P6" s="20">
        <f t="shared" si="3"/>
        <v>1.44</v>
      </c>
      <c r="Q6" s="20">
        <f t="shared" si="3"/>
        <v>103.76</v>
      </c>
      <c r="R6" s="20">
        <f t="shared" si="3"/>
        <v>3530</v>
      </c>
      <c r="S6" s="20">
        <f t="shared" si="3"/>
        <v>30739</v>
      </c>
      <c r="T6" s="20">
        <f t="shared" si="3"/>
        <v>432.12</v>
      </c>
      <c r="U6" s="20">
        <f t="shared" si="3"/>
        <v>71.14</v>
      </c>
      <c r="V6" s="20">
        <f t="shared" si="3"/>
        <v>438</v>
      </c>
      <c r="W6" s="20">
        <f t="shared" si="3"/>
        <v>0.33</v>
      </c>
      <c r="X6" s="20">
        <f t="shared" si="3"/>
        <v>1327.27</v>
      </c>
      <c r="Y6" s="21">
        <f>IF(Y7="",NA(),Y7)</f>
        <v>120.41</v>
      </c>
      <c r="Z6" s="21">
        <f t="shared" ref="Z6:AH6" si="4">IF(Z7="",NA(),Z7)</f>
        <v>129.34</v>
      </c>
      <c r="AA6" s="21">
        <f t="shared" si="4"/>
        <v>120.94</v>
      </c>
      <c r="AB6" s="21">
        <f t="shared" si="4"/>
        <v>111.85</v>
      </c>
      <c r="AC6" s="21">
        <f t="shared" si="4"/>
        <v>107.44</v>
      </c>
      <c r="AD6" s="21">
        <f t="shared" si="4"/>
        <v>99.33</v>
      </c>
      <c r="AE6" s="21">
        <f t="shared" si="4"/>
        <v>101.18</v>
      </c>
      <c r="AF6" s="21">
        <f t="shared" si="4"/>
        <v>99.89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210</v>
      </c>
      <c r="AP6" s="21">
        <f t="shared" si="5"/>
        <v>140.63</v>
      </c>
      <c r="AQ6" s="21">
        <f t="shared" si="5"/>
        <v>163.84</v>
      </c>
      <c r="AR6" s="21">
        <f t="shared" si="5"/>
        <v>17.78</v>
      </c>
      <c r="AS6" s="21">
        <f t="shared" si="5"/>
        <v>40.729999999999997</v>
      </c>
      <c r="AT6" s="20" t="str">
        <f>IF(AT7="","",IF(AT7="-","【-】","【"&amp;SUBSTITUTE(TEXT(AT7,"#,##0.00"),"-","△")&amp;"】"))</f>
        <v>【114.08】</v>
      </c>
      <c r="AU6" s="21">
        <f>IF(AU7="",NA(),AU7)</f>
        <v>20.91</v>
      </c>
      <c r="AV6" s="21">
        <f t="shared" ref="AV6:BD6" si="6">IF(AV7="",NA(),AV7)</f>
        <v>23.54</v>
      </c>
      <c r="AW6" s="21">
        <f t="shared" si="6"/>
        <v>32.97</v>
      </c>
      <c r="AX6" s="21">
        <f t="shared" si="6"/>
        <v>85.71</v>
      </c>
      <c r="AY6" s="21">
        <f t="shared" si="6"/>
        <v>114.93</v>
      </c>
      <c r="AZ6" s="21">
        <f t="shared" si="6"/>
        <v>62.55</v>
      </c>
      <c r="BA6" s="21">
        <f t="shared" si="6"/>
        <v>56.53</v>
      </c>
      <c r="BB6" s="21">
        <f t="shared" si="6"/>
        <v>59.66</v>
      </c>
      <c r="BC6" s="21">
        <f t="shared" si="6"/>
        <v>51.12</v>
      </c>
      <c r="BD6" s="21">
        <f t="shared" si="6"/>
        <v>61.08</v>
      </c>
      <c r="BE6" s="20" t="str">
        <f>IF(BE7="","",IF(BE7="-","【-】","【"&amp;SUBSTITUTE(TEXT(BE7,"#,##0.00"),"-","△")&amp;"】"))</f>
        <v>【68.63】</v>
      </c>
      <c r="BF6" s="20">
        <f>IF(BF7="",NA(),BF7)</f>
        <v>0</v>
      </c>
      <c r="BG6" s="20">
        <f t="shared" ref="BG6:BO6" si="7">IF(BG7="",NA(),BG7)</f>
        <v>0</v>
      </c>
      <c r="BH6" s="20">
        <f t="shared" si="7"/>
        <v>0</v>
      </c>
      <c r="BI6" s="20">
        <f t="shared" si="7"/>
        <v>0</v>
      </c>
      <c r="BJ6" s="20">
        <f t="shared" si="7"/>
        <v>0</v>
      </c>
      <c r="BK6" s="21">
        <f t="shared" si="7"/>
        <v>998.42</v>
      </c>
      <c r="BL6" s="21">
        <f t="shared" si="7"/>
        <v>1095.52</v>
      </c>
      <c r="BM6" s="21">
        <f t="shared" si="7"/>
        <v>1056.55</v>
      </c>
      <c r="BN6" s="21">
        <f t="shared" si="7"/>
        <v>607.88</v>
      </c>
      <c r="BO6" s="21">
        <f t="shared" si="7"/>
        <v>892.29</v>
      </c>
      <c r="BP6" s="20" t="str">
        <f>IF(BP7="","",IF(BP7="-","【-】","【"&amp;SUBSTITUTE(TEXT(BP7,"#,##0.00"),"-","△")&amp;"】"))</f>
        <v>【1,069.89】</v>
      </c>
      <c r="BQ6" s="21">
        <f>IF(BQ7="",NA(),BQ7)</f>
        <v>61.72</v>
      </c>
      <c r="BR6" s="21">
        <f t="shared" ref="BR6:BZ6" si="8">IF(BR7="",NA(),BR7)</f>
        <v>69.39</v>
      </c>
      <c r="BS6" s="21">
        <f t="shared" si="8"/>
        <v>65.599999999999994</v>
      </c>
      <c r="BT6" s="21">
        <f t="shared" si="8"/>
        <v>56.08</v>
      </c>
      <c r="BU6" s="21">
        <f t="shared" si="8"/>
        <v>66.77</v>
      </c>
      <c r="BV6" s="21">
        <f t="shared" si="8"/>
        <v>41.41</v>
      </c>
      <c r="BW6" s="21">
        <f t="shared" si="8"/>
        <v>39.64</v>
      </c>
      <c r="BX6" s="21">
        <f t="shared" si="8"/>
        <v>40</v>
      </c>
      <c r="BY6" s="21">
        <f t="shared" si="8"/>
        <v>48.98</v>
      </c>
      <c r="BZ6" s="21">
        <f t="shared" si="8"/>
        <v>46.45</v>
      </c>
      <c r="CA6" s="20" t="str">
        <f>IF(CA7="","",IF(CA7="-","【-】","【"&amp;SUBSTITUTE(TEXT(CA7,"#,##0.00"),"-","△")&amp;"】"))</f>
        <v>【39.89】</v>
      </c>
      <c r="CB6" s="21">
        <f>IF(CB7="",NA(),CB7)</f>
        <v>328.12</v>
      </c>
      <c r="CC6" s="21">
        <f t="shared" ref="CC6:CK6" si="9">IF(CC7="",NA(),CC7)</f>
        <v>281.55</v>
      </c>
      <c r="CD6" s="21">
        <f t="shared" si="9"/>
        <v>299.87</v>
      </c>
      <c r="CE6" s="21">
        <f t="shared" si="9"/>
        <v>353.6</v>
      </c>
      <c r="CF6" s="21">
        <f t="shared" si="9"/>
        <v>303.31</v>
      </c>
      <c r="CG6" s="21">
        <f t="shared" si="9"/>
        <v>417.56</v>
      </c>
      <c r="CH6" s="21">
        <f t="shared" si="9"/>
        <v>449.72</v>
      </c>
      <c r="CI6" s="21">
        <f t="shared" si="9"/>
        <v>437.27</v>
      </c>
      <c r="CJ6" s="21">
        <f t="shared" si="9"/>
        <v>362.51</v>
      </c>
      <c r="CK6" s="21">
        <f t="shared" si="9"/>
        <v>361.83</v>
      </c>
      <c r="CL6" s="20" t="str">
        <f>IF(CL7="","",IF(CL7="-","【-】","【"&amp;SUBSTITUTE(TEXT(CL7,"#,##0.00"),"-","△")&amp;"】"))</f>
        <v>【426.52】</v>
      </c>
      <c r="CM6" s="21">
        <f>IF(CM7="",NA(),CM7)</f>
        <v>46.29</v>
      </c>
      <c r="CN6" s="21">
        <f t="shared" ref="CN6:CV6" si="10">IF(CN7="",NA(),CN7)</f>
        <v>48.76</v>
      </c>
      <c r="CO6" s="21">
        <f t="shared" si="10"/>
        <v>46.29</v>
      </c>
      <c r="CP6" s="21">
        <f t="shared" si="10"/>
        <v>46.29</v>
      </c>
      <c r="CQ6" s="21">
        <f t="shared" si="10"/>
        <v>36.75</v>
      </c>
      <c r="CR6" s="21">
        <f t="shared" si="10"/>
        <v>32.479999999999997</v>
      </c>
      <c r="CS6" s="21">
        <f t="shared" si="10"/>
        <v>30.19</v>
      </c>
      <c r="CT6" s="21">
        <f t="shared" si="10"/>
        <v>28.77</v>
      </c>
      <c r="CU6" s="21">
        <f t="shared" si="10"/>
        <v>37.67</v>
      </c>
      <c r="CV6" s="21">
        <f t="shared" si="10"/>
        <v>30.99</v>
      </c>
      <c r="CW6" s="20" t="str">
        <f>IF(CW7="","",IF(CW7="-","【-】","【"&amp;SUBSTITUTE(TEXT(CW7,"#,##0.00"),"-","△")&amp;"】"))</f>
        <v>【28.16】</v>
      </c>
      <c r="CX6" s="21">
        <f>IF(CX7="",NA(),CX7)</f>
        <v>90.57</v>
      </c>
      <c r="CY6" s="21">
        <f t="shared" ref="CY6:DG6" si="11">IF(CY7="",NA(),CY7)</f>
        <v>91.31</v>
      </c>
      <c r="CZ6" s="21">
        <f t="shared" si="11"/>
        <v>90.99</v>
      </c>
      <c r="DA6" s="21">
        <f t="shared" si="11"/>
        <v>91.27</v>
      </c>
      <c r="DB6" s="21">
        <f t="shared" si="11"/>
        <v>99.09</v>
      </c>
      <c r="DC6" s="21">
        <f t="shared" si="11"/>
        <v>79.2</v>
      </c>
      <c r="DD6" s="21">
        <f t="shared" si="11"/>
        <v>79.09</v>
      </c>
      <c r="DE6" s="21">
        <f t="shared" si="11"/>
        <v>78.900000000000006</v>
      </c>
      <c r="DF6" s="21">
        <f t="shared" si="11"/>
        <v>87.94</v>
      </c>
      <c r="DG6" s="21">
        <f t="shared" si="11"/>
        <v>85.45</v>
      </c>
      <c r="DH6" s="20" t="str">
        <f>IF(DH7="","",IF(DH7="-","【-】","【"&amp;SUBSTITUTE(TEXT(DH7,"#,##0.00"),"-","△")&amp;"】"))</f>
        <v>【80.73】</v>
      </c>
      <c r="DI6" s="21">
        <f>IF(DI7="",NA(),DI7)</f>
        <v>58.77</v>
      </c>
      <c r="DJ6" s="21">
        <f t="shared" ref="DJ6:DR6" si="12">IF(DJ7="",NA(),DJ7)</f>
        <v>60.17</v>
      </c>
      <c r="DK6" s="21">
        <f t="shared" si="12"/>
        <v>61.57</v>
      </c>
      <c r="DL6" s="21">
        <f t="shared" si="12"/>
        <v>62.62</v>
      </c>
      <c r="DM6" s="21">
        <f t="shared" si="12"/>
        <v>63.91</v>
      </c>
      <c r="DN6" s="21">
        <f t="shared" si="12"/>
        <v>28.97</v>
      </c>
      <c r="DO6" s="21">
        <f t="shared" si="12"/>
        <v>20.14</v>
      </c>
      <c r="DP6" s="21">
        <f t="shared" si="12"/>
        <v>23.17</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0.02</v>
      </c>
      <c r="EN6" s="20">
        <f t="shared" si="14"/>
        <v>0</v>
      </c>
      <c r="EO6" s="20" t="str">
        <f>IF(EO7="","",IF(EO7="-","【-】","【"&amp;SUBSTITUTE(TEXT(EO7,"#,##0.00"),"-","△")&amp;"】"))</f>
        <v>【0.00】</v>
      </c>
    </row>
    <row r="7" spans="1:148" s="22" customFormat="1" x14ac:dyDescent="0.15">
      <c r="A7" s="14"/>
      <c r="B7" s="23">
        <v>2023</v>
      </c>
      <c r="C7" s="23">
        <v>382043</v>
      </c>
      <c r="D7" s="23">
        <v>46</v>
      </c>
      <c r="E7" s="23">
        <v>17</v>
      </c>
      <c r="F7" s="23">
        <v>6</v>
      </c>
      <c r="G7" s="23">
        <v>0</v>
      </c>
      <c r="H7" s="23" t="s">
        <v>96</v>
      </c>
      <c r="I7" s="23" t="s">
        <v>97</v>
      </c>
      <c r="J7" s="23" t="s">
        <v>98</v>
      </c>
      <c r="K7" s="23" t="s">
        <v>99</v>
      </c>
      <c r="L7" s="23" t="s">
        <v>100</v>
      </c>
      <c r="M7" s="23" t="s">
        <v>101</v>
      </c>
      <c r="N7" s="24" t="s">
        <v>102</v>
      </c>
      <c r="O7" s="24">
        <v>93.48</v>
      </c>
      <c r="P7" s="24">
        <v>1.44</v>
      </c>
      <c r="Q7" s="24">
        <v>103.76</v>
      </c>
      <c r="R7" s="24">
        <v>3530</v>
      </c>
      <c r="S7" s="24">
        <v>30739</v>
      </c>
      <c r="T7" s="24">
        <v>432.12</v>
      </c>
      <c r="U7" s="24">
        <v>71.14</v>
      </c>
      <c r="V7" s="24">
        <v>438</v>
      </c>
      <c r="W7" s="24">
        <v>0.33</v>
      </c>
      <c r="X7" s="24">
        <v>1327.27</v>
      </c>
      <c r="Y7" s="24">
        <v>120.41</v>
      </c>
      <c r="Z7" s="24">
        <v>129.34</v>
      </c>
      <c r="AA7" s="24">
        <v>120.94</v>
      </c>
      <c r="AB7" s="24">
        <v>111.85</v>
      </c>
      <c r="AC7" s="24">
        <v>107.44</v>
      </c>
      <c r="AD7" s="24">
        <v>99.33</v>
      </c>
      <c r="AE7" s="24">
        <v>101.18</v>
      </c>
      <c r="AF7" s="24">
        <v>99.89</v>
      </c>
      <c r="AG7" s="24">
        <v>96.86</v>
      </c>
      <c r="AH7" s="24">
        <v>97.07</v>
      </c>
      <c r="AI7" s="24">
        <v>102.33</v>
      </c>
      <c r="AJ7" s="24">
        <v>0</v>
      </c>
      <c r="AK7" s="24">
        <v>0</v>
      </c>
      <c r="AL7" s="24">
        <v>0</v>
      </c>
      <c r="AM7" s="24">
        <v>0</v>
      </c>
      <c r="AN7" s="24">
        <v>0</v>
      </c>
      <c r="AO7" s="24">
        <v>210</v>
      </c>
      <c r="AP7" s="24">
        <v>140.63</v>
      </c>
      <c r="AQ7" s="24">
        <v>163.84</v>
      </c>
      <c r="AR7" s="24">
        <v>17.78</v>
      </c>
      <c r="AS7" s="24">
        <v>40.729999999999997</v>
      </c>
      <c r="AT7" s="24">
        <v>114.08</v>
      </c>
      <c r="AU7" s="24">
        <v>20.91</v>
      </c>
      <c r="AV7" s="24">
        <v>23.54</v>
      </c>
      <c r="AW7" s="24">
        <v>32.97</v>
      </c>
      <c r="AX7" s="24">
        <v>85.71</v>
      </c>
      <c r="AY7" s="24">
        <v>114.93</v>
      </c>
      <c r="AZ7" s="24">
        <v>62.55</v>
      </c>
      <c r="BA7" s="24">
        <v>56.53</v>
      </c>
      <c r="BB7" s="24">
        <v>59.66</v>
      </c>
      <c r="BC7" s="24">
        <v>51.12</v>
      </c>
      <c r="BD7" s="24">
        <v>61.08</v>
      </c>
      <c r="BE7" s="24">
        <v>68.63</v>
      </c>
      <c r="BF7" s="24">
        <v>0</v>
      </c>
      <c r="BG7" s="24">
        <v>0</v>
      </c>
      <c r="BH7" s="24">
        <v>0</v>
      </c>
      <c r="BI7" s="24">
        <v>0</v>
      </c>
      <c r="BJ7" s="24">
        <v>0</v>
      </c>
      <c r="BK7" s="24">
        <v>998.42</v>
      </c>
      <c r="BL7" s="24">
        <v>1095.52</v>
      </c>
      <c r="BM7" s="24">
        <v>1056.55</v>
      </c>
      <c r="BN7" s="24">
        <v>607.88</v>
      </c>
      <c r="BO7" s="24">
        <v>892.29</v>
      </c>
      <c r="BP7" s="24">
        <v>1069.8900000000001</v>
      </c>
      <c r="BQ7" s="24">
        <v>61.72</v>
      </c>
      <c r="BR7" s="24">
        <v>69.39</v>
      </c>
      <c r="BS7" s="24">
        <v>65.599999999999994</v>
      </c>
      <c r="BT7" s="24">
        <v>56.08</v>
      </c>
      <c r="BU7" s="24">
        <v>66.77</v>
      </c>
      <c r="BV7" s="24">
        <v>41.41</v>
      </c>
      <c r="BW7" s="24">
        <v>39.64</v>
      </c>
      <c r="BX7" s="24">
        <v>40</v>
      </c>
      <c r="BY7" s="24">
        <v>48.98</v>
      </c>
      <c r="BZ7" s="24">
        <v>46.45</v>
      </c>
      <c r="CA7" s="24">
        <v>39.89</v>
      </c>
      <c r="CB7" s="24">
        <v>328.12</v>
      </c>
      <c r="CC7" s="24">
        <v>281.55</v>
      </c>
      <c r="CD7" s="24">
        <v>299.87</v>
      </c>
      <c r="CE7" s="24">
        <v>353.6</v>
      </c>
      <c r="CF7" s="24">
        <v>303.31</v>
      </c>
      <c r="CG7" s="24">
        <v>417.56</v>
      </c>
      <c r="CH7" s="24">
        <v>449.72</v>
      </c>
      <c r="CI7" s="24">
        <v>437.27</v>
      </c>
      <c r="CJ7" s="24">
        <v>362.51</v>
      </c>
      <c r="CK7" s="24">
        <v>361.83</v>
      </c>
      <c r="CL7" s="24">
        <v>426.52</v>
      </c>
      <c r="CM7" s="24">
        <v>46.29</v>
      </c>
      <c r="CN7" s="24">
        <v>48.76</v>
      </c>
      <c r="CO7" s="24">
        <v>46.29</v>
      </c>
      <c r="CP7" s="24">
        <v>46.29</v>
      </c>
      <c r="CQ7" s="24">
        <v>36.75</v>
      </c>
      <c r="CR7" s="24">
        <v>32.479999999999997</v>
      </c>
      <c r="CS7" s="24">
        <v>30.19</v>
      </c>
      <c r="CT7" s="24">
        <v>28.77</v>
      </c>
      <c r="CU7" s="24">
        <v>37.67</v>
      </c>
      <c r="CV7" s="24">
        <v>30.99</v>
      </c>
      <c r="CW7" s="24">
        <v>28.16</v>
      </c>
      <c r="CX7" s="24">
        <v>90.57</v>
      </c>
      <c r="CY7" s="24">
        <v>91.31</v>
      </c>
      <c r="CZ7" s="24">
        <v>90.99</v>
      </c>
      <c r="DA7" s="24">
        <v>91.27</v>
      </c>
      <c r="DB7" s="24">
        <v>99.09</v>
      </c>
      <c r="DC7" s="24">
        <v>79.2</v>
      </c>
      <c r="DD7" s="24">
        <v>79.09</v>
      </c>
      <c r="DE7" s="24">
        <v>78.900000000000006</v>
      </c>
      <c r="DF7" s="24">
        <v>87.94</v>
      </c>
      <c r="DG7" s="24">
        <v>85.45</v>
      </c>
      <c r="DH7" s="24">
        <v>80.73</v>
      </c>
      <c r="DI7" s="24">
        <v>58.77</v>
      </c>
      <c r="DJ7" s="24">
        <v>60.17</v>
      </c>
      <c r="DK7" s="24">
        <v>61.57</v>
      </c>
      <c r="DL7" s="24">
        <v>62.62</v>
      </c>
      <c r="DM7" s="24">
        <v>63.91</v>
      </c>
      <c r="DN7" s="24">
        <v>28.97</v>
      </c>
      <c r="DO7" s="24">
        <v>20.14</v>
      </c>
      <c r="DP7" s="24">
        <v>23.17</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1.6</v>
      </c>
      <c r="EL7" s="24">
        <v>0.01</v>
      </c>
      <c r="EM7" s="24">
        <v>0.02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2024-12-19T01:33:16Z</dcterms:created>
  <dcterms:modified xsi:type="dcterms:W3CDTF">2025-03-11T06:04:38Z</dcterms:modified>
  <cp:category/>
</cp:coreProperties>
</file>