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Xt4eun6ZCoOwgPa5nQj5ocBLpb3iv+D9g5mGDTZZHeHr4xo5F3ivOK5q2Tzr0Avc09bH9tK0Uovab94yej79qg==" workbookSaltValue="ndUoVMlhfRO72FTndhjnSg==" workbookSpinCount="100000" lockStructure="1"/>
  <bookViews>
    <workbookView xWindow="0" yWindow="0" windowWidth="28800" windowHeight="124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MA53" i="4" s="1"/>
  <c r="BY7" i="5"/>
  <c r="BX7" i="5"/>
  <c r="KO53" i="4" s="1"/>
  <c r="BW7" i="5"/>
  <c r="BV7" i="5"/>
  <c r="JC53" i="4" s="1"/>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N52" i="4" s="1"/>
  <c r="AU7" i="5"/>
  <c r="AS7" i="5"/>
  <c r="HJ32" i="4" s="1"/>
  <c r="AR7" i="5"/>
  <c r="AQ7" i="5"/>
  <c r="FX32" i="4" s="1"/>
  <c r="AP7" i="5"/>
  <c r="AO7" i="5"/>
  <c r="EL32" i="4" s="1"/>
  <c r="AN7" i="5"/>
  <c r="AM7" i="5"/>
  <c r="AL7" i="5"/>
  <c r="AK7" i="5"/>
  <c r="FE31" i="4" s="1"/>
  <c r="AJ7" i="5"/>
  <c r="AH7" i="5"/>
  <c r="AG7" i="5"/>
  <c r="AF7" i="5"/>
  <c r="BG32" i="4" s="1"/>
  <c r="AE7" i="5"/>
  <c r="AD7" i="5"/>
  <c r="AC7" i="5"/>
  <c r="AB7" i="5"/>
  <c r="AA7" i="5"/>
  <c r="Z7" i="5"/>
  <c r="Y7" i="5"/>
  <c r="X7" i="5"/>
  <c r="LJ10" i="4" s="1"/>
  <c r="W7" i="5"/>
  <c r="V7" i="5"/>
  <c r="HX10" i="4" s="1"/>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LH53" i="4"/>
  <c r="JV53" i="4"/>
  <c r="GQ53" i="4"/>
  <c r="FX53" i="4"/>
  <c r="FE53" i="4"/>
  <c r="CS53" i="4"/>
  <c r="BZ53" i="4"/>
  <c r="AN53" i="4"/>
  <c r="U53" i="4"/>
  <c r="MA52" i="4"/>
  <c r="KO52" i="4"/>
  <c r="JV52" i="4"/>
  <c r="JC52" i="4"/>
  <c r="HJ52" i="4"/>
  <c r="GQ52" i="4"/>
  <c r="FX52" i="4"/>
  <c r="FE52" i="4"/>
  <c r="EL52" i="4"/>
  <c r="CS52" i="4"/>
  <c r="BG52" i="4"/>
  <c r="U52" i="4"/>
  <c r="LH32" i="4"/>
  <c r="KO32" i="4"/>
  <c r="JV32" i="4"/>
  <c r="GQ32" i="4"/>
  <c r="FE32" i="4"/>
  <c r="CS32" i="4"/>
  <c r="BZ32" i="4"/>
  <c r="AN32" i="4"/>
  <c r="U32" i="4"/>
  <c r="MA31" i="4"/>
  <c r="LH31" i="4"/>
  <c r="KO31" i="4"/>
  <c r="JV31" i="4"/>
  <c r="JC31" i="4"/>
  <c r="HJ31" i="4"/>
  <c r="GQ31" i="4"/>
  <c r="FX31" i="4"/>
  <c r="EL31" i="4"/>
  <c r="CS31" i="4"/>
  <c r="BZ31" i="4"/>
  <c r="BG31" i="4"/>
  <c r="AN31" i="4"/>
  <c r="U31" i="4"/>
  <c r="JQ10" i="4"/>
  <c r="DU10" i="4"/>
  <c r="CF10" i="4"/>
  <c r="B10" i="4"/>
  <c r="LJ8" i="4"/>
  <c r="HX8" i="4"/>
  <c r="DU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BK76" i="4"/>
  <c r="LT76" i="4"/>
  <c r="GQ51" i="4"/>
  <c r="LH30" i="4"/>
  <c r="IE76" i="4"/>
  <c r="BZ51" i="4"/>
  <c r="GQ30" i="4"/>
  <c r="BZ30" i="4"/>
  <c r="LH51"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<sst xmlns="http://schemas.openxmlformats.org/spreadsheetml/2006/main" count="278" uniqueCount="131">
  <si>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</si>
  <si>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</si>
  <si>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</si>
  <si>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</si>
  <si>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</si>
  <si>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</si>
  <si>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</si>
  <si>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</si>
  <si>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</si>
  <si>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</si>
  <si>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</si>
  <si>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</si>
  <si>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</si>
  <si>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</si>
  <si>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</si>
  <si>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</si>
  <si>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</si>
  <si>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</si>
  <si>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</si>
  <si>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</si>
  <si>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</si>
  <si>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</si>
  <si>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</si>
  <si>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</si>
  <si>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</si>
  <si>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</si>
  <si>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</si>
  <si>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</si>
  <si>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</si>
  <si>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</si>
  <si>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</si>
  <si>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</si>
  <si>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</si>
  <si>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</si>
  <si>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</si>
  <si>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</si>
  <si>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</si>
  <si>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</si>
  <si>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</si>
  <si>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</si>
  <si>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</si>
  <si>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</si>
  <si>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</si>
  <si>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</si>
  <si>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</si>
  <si>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</si>
  <si>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</si>
  <si>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</si>
  <si>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</si>
  <si>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</si>
  <si>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</si>
  <si>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</si>
  <si>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</si>
  <si>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</si>
  <si>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</si>
  <si>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</si>
  <si>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</si>
  <si>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</si>
  <si>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</si>
  <si>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</si>
  <si>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</si>
  <si>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</si>
  <si>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</si>
  <si>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</si>
  <si>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</si>
  <si>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</si>
  <si>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</si>
  <si>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</si>
  <si>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</si>
  <si>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</si>
  <si>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</si>
  <si>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</si>
  <si>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</si>
  <si>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</si>
  <si>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</si>
  <si>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</si>
  <si>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</si>
  <si>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</si>
  <si>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</si>
  <si>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</si>
  <si>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</si>
  <si>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</si>
  <si>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</si>
  <si>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</si>
  <si>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</si>
  <si>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</si>
  <si>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</si>
  <si>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</si>
  <si>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</si>
  <si>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</si>
  <si>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</si>
  <si>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</si>
  <si>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</si>
  <si>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</si>
  <si>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</si>
  <si>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</si>
  <si>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</si>
  <si>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</si>
  <si>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</si>
  <si>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</si>
  <si>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</si>
  <si>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</si>
  <si>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</si>
  <si>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</si>
  <si>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</si>
  <si>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</si>
  <si>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</si>
  <si>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</si>
  <si>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</si>
  <si>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八幡浜市</t>
  </si>
  <si>
    <t>駅前駐車場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</si>
  <si>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</si>
  <si>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</si>
  <si>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</si>
  <si>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</si>
  <si>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</si>
  <si>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</si>
  <si>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</si>
  <si>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</si>
  <si>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</si>
  <si>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</si>
  <si>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</si>
  <si>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</si>
  <si>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</si>
  <si>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</si>
  <si>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</si>
  <si>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</si>
  <si>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令和５年１０月より無料化した。主な支出は指定管理料である。
④売上高GOP比率
⑤EBITDA
　売上高GOP比率は類似施設と比較してやや下回っている。
　EBITDAが平均値を大きく下回っているのは、収容台数が１１台と少なく小規模な駐車場であるため利益そのものの額が小さいこと、令和５年１０月より無料化したため収入がなくなったことが原因として上げられる。</t>
    <rPh sb="1" eb="4">
      <t>シュウエキテキ</t>
    </rPh>
    <rPh sb="4" eb="6">
      <t>シュウシ</t>
    </rPh>
    <rPh sb="6" eb="8">
      <t>ヒリツ</t>
    </rPh>
    <rPh sb="10" eb="12">
      <t>レイワ</t>
    </rPh>
    <rPh sb="13" eb="14">
      <t>ネン</t>
    </rPh>
    <rPh sb="16" eb="17">
      <t>ガツ</t>
    </rPh>
    <rPh sb="19" eb="22">
      <t>ムリョウカ</t>
    </rPh>
    <rPh sb="25" eb="26">
      <t>オモ</t>
    </rPh>
    <rPh sb="27" eb="29">
      <t>シシュツ</t>
    </rPh>
    <rPh sb="30" eb="35">
      <t>シテイカンリリョウ</t>
    </rPh>
    <rPh sb="41" eb="44">
      <t>ウリアゲダカ</t>
    </rPh>
    <rPh sb="47" eb="49">
      <t>ヒリツ</t>
    </rPh>
    <rPh sb="59" eb="62">
      <t>ウリアゲダカ</t>
    </rPh>
    <rPh sb="65" eb="67">
      <t>ヒリツ</t>
    </rPh>
    <rPh sb="68" eb="72">
      <t>ルイジシセツ</t>
    </rPh>
    <rPh sb="73" eb="75">
      <t>ヒカク</t>
    </rPh>
    <rPh sb="79" eb="81">
      <t>シタマワ</t>
    </rPh>
    <rPh sb="95" eb="98">
      <t>ヘイキンチ</t>
    </rPh>
    <rPh sb="99" eb="100">
      <t>オオ</t>
    </rPh>
    <rPh sb="102" eb="104">
      <t>シタマワ</t>
    </rPh>
    <rPh sb="111" eb="115">
      <t>シュウヨウダイスウ</t>
    </rPh>
    <rPh sb="118" eb="119">
      <t>ダイ</t>
    </rPh>
    <rPh sb="120" eb="121">
      <t>スク</t>
    </rPh>
    <rPh sb="123" eb="126">
      <t>ショウキボ</t>
    </rPh>
    <rPh sb="127" eb="130">
      <t>チュウシャジョウ</t>
    </rPh>
    <rPh sb="135" eb="137">
      <t>リエキ</t>
    </rPh>
    <rPh sb="142" eb="143">
      <t>ガク</t>
    </rPh>
    <rPh sb="144" eb="145">
      <t>チイ</t>
    </rPh>
    <rPh sb="150" eb="152">
      <t>レイワ</t>
    </rPh>
    <rPh sb="153" eb="154">
      <t>ネン</t>
    </rPh>
    <rPh sb="156" eb="157">
      <t>ガツ</t>
    </rPh>
    <rPh sb="159" eb="162">
      <t>ムリョウカ</t>
    </rPh>
    <rPh sb="166" eb="168">
      <t>シュウニュウ</t>
    </rPh>
    <rPh sb="177" eb="179">
      <t>ゲンイン</t>
    </rPh>
    <rPh sb="182" eb="183">
      <t>ア</t>
    </rPh>
    <phoneticPr fontId="5"/>
  </si>
  <si>
    <t>⑧設備投資見込額
　機器の老朽化が見られたが、令和５年１０月より無料化するため、更新せず撤去することとなった。</t>
    <rPh sb="1" eb="3">
      <t>セツビ</t>
    </rPh>
    <rPh sb="3" eb="5">
      <t>トウシ</t>
    </rPh>
    <rPh sb="5" eb="8">
      <t>ミコミガク</t>
    </rPh>
    <rPh sb="10" eb="12">
      <t>キキ</t>
    </rPh>
    <rPh sb="13" eb="16">
      <t>ロウキュウカ</t>
    </rPh>
    <rPh sb="17" eb="18">
      <t>ミ</t>
    </rPh>
    <rPh sb="23" eb="25">
      <t>レイワ</t>
    </rPh>
    <rPh sb="26" eb="27">
      <t>ネン</t>
    </rPh>
    <rPh sb="29" eb="30">
      <t>ガツ</t>
    </rPh>
    <rPh sb="32" eb="35">
      <t>ムリョウカ</t>
    </rPh>
    <rPh sb="40" eb="42">
      <t>コウシン</t>
    </rPh>
    <rPh sb="44" eb="46">
      <t>テッキョ</t>
    </rPh>
    <phoneticPr fontId="5"/>
  </si>
  <si>
    <t>⑪稼働率
　類似施設平均を下回り横ばいで推移していた。令和５年１０月より無料化したため、利用台数の計測は終了した。</t>
    <rPh sb="1" eb="4">
      <t>カドウリツ</t>
    </rPh>
    <rPh sb="6" eb="10">
      <t>ルイジシセツ</t>
    </rPh>
    <rPh sb="10" eb="12">
      <t>ヘイキン</t>
    </rPh>
    <rPh sb="13" eb="15">
      <t>シタマワ</t>
    </rPh>
    <rPh sb="16" eb="17">
      <t>ヨコ</t>
    </rPh>
    <rPh sb="20" eb="22">
      <t>スイイ</t>
    </rPh>
    <rPh sb="27" eb="29">
      <t>レイワ</t>
    </rPh>
    <rPh sb="30" eb="31">
      <t>ネン</t>
    </rPh>
    <rPh sb="33" eb="34">
      <t>ガツ</t>
    </rPh>
    <rPh sb="36" eb="39">
      <t>ムリョウカ</t>
    </rPh>
    <rPh sb="44" eb="48">
      <t>リヨウダイスウ</t>
    </rPh>
    <rPh sb="49" eb="51">
      <t>ケイソク</t>
    </rPh>
    <rPh sb="52" eb="54">
      <t>シュウリョウ</t>
    </rPh>
    <phoneticPr fontId="5"/>
  </si>
  <si>
    <t>　収入は中心市街地にある同じ形態の駐車場と比べ少なかった。指定管理者制度を導入しているため、主な支出はその指定管理料である。令和５年１０月より時間貸し駐車場を廃止し無料化するにあたり工事を行ったためその支出も含まれる。</t>
    <rPh sb="1" eb="3">
      <t>シュウニュウ</t>
    </rPh>
    <rPh sb="4" eb="9">
      <t>チュウシンシガイチ</t>
    </rPh>
    <rPh sb="12" eb="13">
      <t>オナ</t>
    </rPh>
    <rPh sb="14" eb="16">
      <t>ケイタイ</t>
    </rPh>
    <rPh sb="17" eb="20">
      <t>チュウシャジョウ</t>
    </rPh>
    <rPh sb="21" eb="22">
      <t>クラ</t>
    </rPh>
    <rPh sb="23" eb="24">
      <t>スク</t>
    </rPh>
    <rPh sb="29" eb="36">
      <t>シテイカンリシャセイド</t>
    </rPh>
    <rPh sb="37" eb="39">
      <t>ドウニュウ</t>
    </rPh>
    <rPh sb="46" eb="47">
      <t>オモ</t>
    </rPh>
    <rPh sb="48" eb="50">
      <t>シシュツ</t>
    </rPh>
    <rPh sb="53" eb="58">
      <t>シテイカンリリョウ</t>
    </rPh>
    <rPh sb="62" eb="64">
      <t>レイワ</t>
    </rPh>
    <rPh sb="65" eb="66">
      <t>ネン</t>
    </rPh>
    <rPh sb="68" eb="69">
      <t>ガツ</t>
    </rPh>
    <rPh sb="71" eb="74">
      <t>ジカンガ</t>
    </rPh>
    <rPh sb="75" eb="78">
      <t>チュウシャジョウ</t>
    </rPh>
    <rPh sb="79" eb="81">
      <t>ハイシ</t>
    </rPh>
    <rPh sb="82" eb="85">
      <t>ムリョウカ</t>
    </rPh>
    <rPh sb="91" eb="93">
      <t>コウジ</t>
    </rPh>
    <rPh sb="94" eb="95">
      <t>オコナ</t>
    </rPh>
    <rPh sb="101" eb="103">
      <t>シシュツ</t>
    </rPh>
    <rPh sb="104" eb="105">
      <t>フク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</si>
</sst>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168.4</c:v>
                </c:pt>
                <c:pt idx="1">
                  <c:v>99.3</c:v>
                </c:pt>
                <c:pt idx="2">
                  <c:v>94.2</c:v>
                </c:pt>
                <c:pt idx="3">
                  <c:v>116.7</c:v>
                </c:pt>
                <c:pt idx="4">
                  <c:v>84.1</c:v>
                </c:pt>
              </c:numCache>
            </c:numRef>
          </c:val>
          <c:extLst xmlns:c16r2="http://schemas.microsoft.com/office/drawing/2015/06/chart">
            <c:ext xmlns:c16="http://schemas.microsoft.com/office/drawing/2014/chart" uri="{C3380CC4-5D6E-409C-BE32-E72D297353CC}">
              <c16:uniqueId val="{00000000-05F4-46BB-ABE9-8FC4775438BB}"/>
            </c:ext>
          </c:extLst>
        </c:ser>
        <c:dLbls>
          <c:showLegendKey val="0"/>
          <c:showVal val="0"/>
          <c:showCatName val="0"/>
          <c:showSerName val="0"/>
          <c:showPercent val="0"/>
          <c:showBubbleSize val="0"/>
        </c:dLbls>
        <c:gapWidth val="150"/>
        <c:axId val="396216144"/>
        <c:axId val="39621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xmlns:c16r2="http://schemas.microsoft.com/office/drawing/2015/06/chart">
            <c:ext xmlns:c16="http://schemas.microsoft.com/office/drawing/2014/chart" uri="{C3380CC4-5D6E-409C-BE32-E72D297353CC}">
              <c16:uniqueId val="{00000001-05F4-46BB-ABE9-8FC4775438BB}"/>
            </c:ext>
          </c:extLst>
        </c:ser>
        <c:dLbls>
          <c:showLegendKey val="0"/>
          <c:showVal val="0"/>
          <c:showCatName val="0"/>
          <c:showSerName val="0"/>
          <c:showPercent val="0"/>
          <c:showBubbleSize val="0"/>
        </c:dLbls>
        <c:marker val="1"/>
        <c:smooth val="0"/>
        <c:axId val="396216144"/>
        <c:axId val="396216536"/>
      </c:lineChart>
      <c:catAx>
        <c:axId val="396216144"/>
        <c:scaling>
          <c:orientation val="minMax"/>
        </c:scaling>
        <c:delete val="1"/>
        <c:axPos val="b"/>
        <c:numFmt formatCode="General" sourceLinked="1"/>
        <c:majorTickMark val="none"/>
        <c:minorTickMark val="none"/>
        <c:tickLblPos val="none"/>
        <c:crossAx val="396216536"/>
        <c:crosses val="autoZero"/>
        <c:auto val="1"/>
        <c:lblAlgn val="ctr"/>
        <c:lblOffset val="100"/>
        <c:noMultiLvlLbl val="1"/>
      </c:catAx>
      <c:valAx>
        <c:axId val="396216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21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EF-44D4-A11F-D71554F0396E}"/>
            </c:ext>
          </c:extLst>
        </c:ser>
        <c:dLbls>
          <c:showLegendKey val="0"/>
          <c:showVal val="0"/>
          <c:showCatName val="0"/>
          <c:showSerName val="0"/>
          <c:showPercent val="0"/>
          <c:showBubbleSize val="0"/>
        </c:dLbls>
        <c:gapWidth val="150"/>
        <c:axId val="396213400"/>
        <c:axId val="396217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xmlns:c16r2="http://schemas.microsoft.com/office/drawing/2015/06/chart">
            <c:ext xmlns:c16="http://schemas.microsoft.com/office/drawing/2014/chart" uri="{C3380CC4-5D6E-409C-BE32-E72D297353CC}">
              <c16:uniqueId val="{00000001-48EF-44D4-A11F-D71554F0396E}"/>
            </c:ext>
          </c:extLst>
        </c:ser>
        <c:dLbls>
          <c:showLegendKey val="0"/>
          <c:showVal val="0"/>
          <c:showCatName val="0"/>
          <c:showSerName val="0"/>
          <c:showPercent val="0"/>
          <c:showBubbleSize val="0"/>
        </c:dLbls>
        <c:marker val="1"/>
        <c:smooth val="0"/>
        <c:axId val="396213400"/>
        <c:axId val="396217320"/>
      </c:lineChart>
      <c:catAx>
        <c:axId val="396213400"/>
        <c:scaling>
          <c:orientation val="minMax"/>
        </c:scaling>
        <c:delete val="1"/>
        <c:axPos val="b"/>
        <c:numFmt formatCode="General" sourceLinked="1"/>
        <c:majorTickMark val="none"/>
        <c:minorTickMark val="none"/>
        <c:tickLblPos val="none"/>
        <c:crossAx val="396217320"/>
        <c:crosses val="autoZero"/>
        <c:auto val="1"/>
        <c:lblAlgn val="ctr"/>
        <c:lblOffset val="100"/>
        <c:noMultiLvlLbl val="1"/>
      </c:catAx>
      <c:valAx>
        <c:axId val="396217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213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549-47C5-84DD-14DF9034E7ED}"/>
            </c:ext>
          </c:extLst>
        </c:ser>
        <c:dLbls>
          <c:showLegendKey val="0"/>
          <c:showVal val="0"/>
          <c:showCatName val="0"/>
          <c:showSerName val="0"/>
          <c:showPercent val="0"/>
          <c:showBubbleSize val="0"/>
        </c:dLbls>
        <c:gapWidth val="150"/>
        <c:axId val="396217712"/>
        <c:axId val="53193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549-47C5-84DD-14DF9034E7ED}"/>
            </c:ext>
          </c:extLst>
        </c:ser>
        <c:dLbls>
          <c:showLegendKey val="0"/>
          <c:showVal val="0"/>
          <c:showCatName val="0"/>
          <c:showSerName val="0"/>
          <c:showPercent val="0"/>
          <c:showBubbleSize val="0"/>
        </c:dLbls>
        <c:marker val="1"/>
        <c:smooth val="0"/>
        <c:axId val="396217712"/>
        <c:axId val="531931536"/>
      </c:lineChart>
      <c:catAx>
        <c:axId val="396217712"/>
        <c:scaling>
          <c:orientation val="minMax"/>
        </c:scaling>
        <c:delete val="1"/>
        <c:axPos val="b"/>
        <c:numFmt formatCode="General" sourceLinked="1"/>
        <c:majorTickMark val="none"/>
        <c:minorTickMark val="none"/>
        <c:tickLblPos val="none"/>
        <c:crossAx val="531931536"/>
        <c:crosses val="autoZero"/>
        <c:auto val="1"/>
        <c:lblAlgn val="ctr"/>
        <c:lblOffset val="100"/>
        <c:noMultiLvlLbl val="1"/>
      </c:catAx>
      <c:valAx>
        <c:axId val="53193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21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DD4C-4DB2-86E7-F24577987EAD}"/>
            </c:ext>
          </c:extLst>
        </c:ser>
        <c:dLbls>
          <c:showLegendKey val="0"/>
          <c:showVal val="0"/>
          <c:showCatName val="0"/>
          <c:showSerName val="0"/>
          <c:showPercent val="0"/>
          <c:showBubbleSize val="0"/>
        </c:dLbls>
        <c:gapWidth val="150"/>
        <c:axId val="531933888"/>
        <c:axId val="53193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DD4C-4DB2-86E7-F24577987EAD}"/>
            </c:ext>
          </c:extLst>
        </c:ser>
        <c:dLbls>
          <c:showLegendKey val="0"/>
          <c:showVal val="0"/>
          <c:showCatName val="0"/>
          <c:showSerName val="0"/>
          <c:showPercent val="0"/>
          <c:showBubbleSize val="0"/>
        </c:dLbls>
        <c:marker val="1"/>
        <c:smooth val="0"/>
        <c:axId val="531933888"/>
        <c:axId val="531932320"/>
      </c:lineChart>
      <c:catAx>
        <c:axId val="531933888"/>
        <c:scaling>
          <c:orientation val="minMax"/>
        </c:scaling>
        <c:delete val="1"/>
        <c:axPos val="b"/>
        <c:numFmt formatCode="General" sourceLinked="1"/>
        <c:majorTickMark val="none"/>
        <c:minorTickMark val="none"/>
        <c:tickLblPos val="none"/>
        <c:crossAx val="531932320"/>
        <c:crosses val="autoZero"/>
        <c:auto val="1"/>
        <c:lblAlgn val="ctr"/>
        <c:lblOffset val="100"/>
        <c:noMultiLvlLbl val="1"/>
      </c:catAx>
      <c:valAx>
        <c:axId val="53193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1933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A4B-437E-8805-4A921462604B}"/>
            </c:ext>
          </c:extLst>
        </c:ser>
        <c:dLbls>
          <c:showLegendKey val="0"/>
          <c:showVal val="0"/>
          <c:showCatName val="0"/>
          <c:showSerName val="0"/>
          <c:showPercent val="0"/>
          <c:showBubbleSize val="0"/>
        </c:dLbls>
        <c:gapWidth val="150"/>
        <c:axId val="531934280"/>
        <c:axId val="53192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xmlns:c16r2="http://schemas.microsoft.com/office/drawing/2015/06/chart">
            <c:ext xmlns:c16="http://schemas.microsoft.com/office/drawing/2014/chart" uri="{C3380CC4-5D6E-409C-BE32-E72D297353CC}">
              <c16:uniqueId val="{00000001-0A4B-437E-8805-4A921462604B}"/>
            </c:ext>
          </c:extLst>
        </c:ser>
        <c:dLbls>
          <c:showLegendKey val="0"/>
          <c:showVal val="0"/>
          <c:showCatName val="0"/>
          <c:showSerName val="0"/>
          <c:showPercent val="0"/>
          <c:showBubbleSize val="0"/>
        </c:dLbls>
        <c:marker val="1"/>
        <c:smooth val="0"/>
        <c:axId val="531934280"/>
        <c:axId val="531929576"/>
      </c:lineChart>
      <c:catAx>
        <c:axId val="531934280"/>
        <c:scaling>
          <c:orientation val="minMax"/>
        </c:scaling>
        <c:delete val="1"/>
        <c:axPos val="b"/>
        <c:numFmt formatCode="General" sourceLinked="1"/>
        <c:majorTickMark val="none"/>
        <c:minorTickMark val="none"/>
        <c:tickLblPos val="none"/>
        <c:crossAx val="531929576"/>
        <c:crosses val="autoZero"/>
        <c:auto val="1"/>
        <c:lblAlgn val="ctr"/>
        <c:lblOffset val="100"/>
        <c:noMultiLvlLbl val="1"/>
      </c:catAx>
      <c:valAx>
        <c:axId val="531929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1934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1B1-4990-B76C-23ED9B9F57DC}"/>
            </c:ext>
          </c:extLst>
        </c:ser>
        <c:dLbls>
          <c:showLegendKey val="0"/>
          <c:showVal val="0"/>
          <c:showCatName val="0"/>
          <c:showSerName val="0"/>
          <c:showPercent val="0"/>
          <c:showBubbleSize val="0"/>
        </c:dLbls>
        <c:gapWidth val="150"/>
        <c:axId val="531926832"/>
        <c:axId val="53193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xmlns:c16r2="http://schemas.microsoft.com/office/drawing/2015/06/chart">
            <c:ext xmlns:c16="http://schemas.microsoft.com/office/drawing/2014/chart" uri="{C3380CC4-5D6E-409C-BE32-E72D297353CC}">
              <c16:uniqueId val="{00000001-F1B1-4990-B76C-23ED9B9F57DC}"/>
            </c:ext>
          </c:extLst>
        </c:ser>
        <c:dLbls>
          <c:showLegendKey val="0"/>
          <c:showVal val="0"/>
          <c:showCatName val="0"/>
          <c:showSerName val="0"/>
          <c:showPercent val="0"/>
          <c:showBubbleSize val="0"/>
        </c:dLbls>
        <c:marker val="1"/>
        <c:smooth val="0"/>
        <c:axId val="531926832"/>
        <c:axId val="531932712"/>
      </c:lineChart>
      <c:catAx>
        <c:axId val="531926832"/>
        <c:scaling>
          <c:orientation val="minMax"/>
        </c:scaling>
        <c:delete val="1"/>
        <c:axPos val="b"/>
        <c:numFmt formatCode="General" sourceLinked="1"/>
        <c:majorTickMark val="none"/>
        <c:minorTickMark val="none"/>
        <c:tickLblPos val="none"/>
        <c:crossAx val="531932712"/>
        <c:crosses val="autoZero"/>
        <c:auto val="1"/>
        <c:lblAlgn val="ctr"/>
        <c:lblOffset val="100"/>
        <c:noMultiLvlLbl val="1"/>
      </c:catAx>
      <c:valAx>
        <c:axId val="531932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1926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54.5</c:v>
                </c:pt>
                <c:pt idx="1">
                  <c:v>45.5</c:v>
                </c:pt>
                <c:pt idx="2">
                  <c:v>45.5</c:v>
                </c:pt>
                <c:pt idx="3">
                  <c:v>54.5</c:v>
                </c:pt>
                <c:pt idx="4">
                  <c:v>36.4</c:v>
                </c:pt>
              </c:numCache>
            </c:numRef>
          </c:val>
          <c:extLst xmlns:c16r2="http://schemas.microsoft.com/office/drawing/2015/06/chart">
            <c:ext xmlns:c16="http://schemas.microsoft.com/office/drawing/2014/chart" uri="{C3380CC4-5D6E-409C-BE32-E72D297353CC}">
              <c16:uniqueId val="{00000000-B745-4D28-959C-373F47FE0806}"/>
            </c:ext>
          </c:extLst>
        </c:ser>
        <c:dLbls>
          <c:showLegendKey val="0"/>
          <c:showVal val="0"/>
          <c:showCatName val="0"/>
          <c:showSerName val="0"/>
          <c:showPercent val="0"/>
          <c:showBubbleSize val="0"/>
        </c:dLbls>
        <c:gapWidth val="150"/>
        <c:axId val="531930360"/>
        <c:axId val="531927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xmlns:c16r2="http://schemas.microsoft.com/office/drawing/2015/06/chart">
            <c:ext xmlns:c16="http://schemas.microsoft.com/office/drawing/2014/chart" uri="{C3380CC4-5D6E-409C-BE32-E72D297353CC}">
              <c16:uniqueId val="{00000001-B745-4D28-959C-373F47FE0806}"/>
            </c:ext>
          </c:extLst>
        </c:ser>
        <c:dLbls>
          <c:showLegendKey val="0"/>
          <c:showVal val="0"/>
          <c:showCatName val="0"/>
          <c:showSerName val="0"/>
          <c:showPercent val="0"/>
          <c:showBubbleSize val="0"/>
        </c:dLbls>
        <c:marker val="1"/>
        <c:smooth val="0"/>
        <c:axId val="531930360"/>
        <c:axId val="531927224"/>
      </c:lineChart>
      <c:catAx>
        <c:axId val="531930360"/>
        <c:scaling>
          <c:orientation val="minMax"/>
        </c:scaling>
        <c:delete val="1"/>
        <c:axPos val="b"/>
        <c:numFmt formatCode="General" sourceLinked="1"/>
        <c:majorTickMark val="none"/>
        <c:minorTickMark val="none"/>
        <c:tickLblPos val="none"/>
        <c:crossAx val="531927224"/>
        <c:crosses val="autoZero"/>
        <c:auto val="1"/>
        <c:lblAlgn val="ctr"/>
        <c:lblOffset val="100"/>
        <c:noMultiLvlLbl val="1"/>
      </c:catAx>
      <c:valAx>
        <c:axId val="531927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1930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40.6</c:v>
                </c:pt>
                <c:pt idx="1">
                  <c:v>-0.7</c:v>
                </c:pt>
                <c:pt idx="2">
                  <c:v>-6.2</c:v>
                </c:pt>
                <c:pt idx="3">
                  <c:v>14.3</c:v>
                </c:pt>
                <c:pt idx="4">
                  <c:v>-18.899999999999999</c:v>
                </c:pt>
              </c:numCache>
            </c:numRef>
          </c:val>
          <c:extLst xmlns:c16r2="http://schemas.microsoft.com/office/drawing/2015/06/chart">
            <c:ext xmlns:c16="http://schemas.microsoft.com/office/drawing/2014/chart" uri="{C3380CC4-5D6E-409C-BE32-E72D297353CC}">
              <c16:uniqueId val="{00000000-0614-4263-ACCA-EC6BD4553001}"/>
            </c:ext>
          </c:extLst>
        </c:ser>
        <c:dLbls>
          <c:showLegendKey val="0"/>
          <c:showVal val="0"/>
          <c:showCatName val="0"/>
          <c:showSerName val="0"/>
          <c:showPercent val="0"/>
          <c:showBubbleSize val="0"/>
        </c:dLbls>
        <c:gapWidth val="150"/>
        <c:axId val="531933496"/>
        <c:axId val="53192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xmlns:c16r2="http://schemas.microsoft.com/office/drawing/2015/06/chart">
            <c:ext xmlns:c16="http://schemas.microsoft.com/office/drawing/2014/chart" uri="{C3380CC4-5D6E-409C-BE32-E72D297353CC}">
              <c16:uniqueId val="{00000001-0614-4263-ACCA-EC6BD4553001}"/>
            </c:ext>
          </c:extLst>
        </c:ser>
        <c:dLbls>
          <c:showLegendKey val="0"/>
          <c:showVal val="0"/>
          <c:showCatName val="0"/>
          <c:showSerName val="0"/>
          <c:showPercent val="0"/>
          <c:showBubbleSize val="0"/>
        </c:dLbls>
        <c:marker val="1"/>
        <c:smooth val="0"/>
        <c:axId val="531933496"/>
        <c:axId val="531927616"/>
      </c:lineChart>
      <c:catAx>
        <c:axId val="531933496"/>
        <c:scaling>
          <c:orientation val="minMax"/>
        </c:scaling>
        <c:delete val="1"/>
        <c:axPos val="b"/>
        <c:numFmt formatCode="General" sourceLinked="1"/>
        <c:majorTickMark val="none"/>
        <c:minorTickMark val="none"/>
        <c:tickLblPos val="none"/>
        <c:crossAx val="531927616"/>
        <c:crosses val="autoZero"/>
        <c:auto val="1"/>
        <c:lblAlgn val="ctr"/>
        <c:lblOffset val="100"/>
        <c:noMultiLvlLbl val="1"/>
      </c:catAx>
      <c:valAx>
        <c:axId val="53192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1933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357</c:v>
                </c:pt>
                <c:pt idx="1">
                  <c:v>-3</c:v>
                </c:pt>
                <c:pt idx="2">
                  <c:v>-25</c:v>
                </c:pt>
                <c:pt idx="3">
                  <c:v>102</c:v>
                </c:pt>
                <c:pt idx="4">
                  <c:v>-93</c:v>
                </c:pt>
              </c:numCache>
            </c:numRef>
          </c:val>
          <c:extLst xmlns:c16r2="http://schemas.microsoft.com/office/drawing/2015/06/chart">
            <c:ext xmlns:c16="http://schemas.microsoft.com/office/drawing/2014/chart" uri="{C3380CC4-5D6E-409C-BE32-E72D297353CC}">
              <c16:uniqueId val="{00000000-A0C0-4E62-BF16-B621ECC4824E}"/>
            </c:ext>
          </c:extLst>
        </c:ser>
        <c:dLbls>
          <c:showLegendKey val="0"/>
          <c:showVal val="0"/>
          <c:showCatName val="0"/>
          <c:showSerName val="0"/>
          <c:showPercent val="0"/>
          <c:showBubbleSize val="0"/>
        </c:dLbls>
        <c:gapWidth val="150"/>
        <c:axId val="531931144"/>
        <c:axId val="531931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xmlns:c16r2="http://schemas.microsoft.com/office/drawing/2015/06/chart">
            <c:ext xmlns:c16="http://schemas.microsoft.com/office/drawing/2014/chart" uri="{C3380CC4-5D6E-409C-BE32-E72D297353CC}">
              <c16:uniqueId val="{00000001-A0C0-4E62-BF16-B621ECC4824E}"/>
            </c:ext>
          </c:extLst>
        </c:ser>
        <c:dLbls>
          <c:showLegendKey val="0"/>
          <c:showVal val="0"/>
          <c:showCatName val="0"/>
          <c:showSerName val="0"/>
          <c:showPercent val="0"/>
          <c:showBubbleSize val="0"/>
        </c:dLbls>
        <c:marker val="1"/>
        <c:smooth val="0"/>
        <c:axId val="531931144"/>
        <c:axId val="531931928"/>
      </c:lineChart>
      <c:catAx>
        <c:axId val="531931144"/>
        <c:scaling>
          <c:orientation val="minMax"/>
        </c:scaling>
        <c:delete val="1"/>
        <c:axPos val="b"/>
        <c:numFmt formatCode="General" sourceLinked="1"/>
        <c:majorTickMark val="none"/>
        <c:minorTickMark val="none"/>
        <c:tickLblPos val="none"/>
        <c:crossAx val="531931928"/>
        <c:crosses val="autoZero"/>
        <c:auto val="1"/>
        <c:lblAlgn val="ctr"/>
        <c:lblOffset val="100"/>
        <c:noMultiLvlLbl val="1"/>
      </c:catAx>
      <c:valAx>
        <c:axId val="531931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1931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駅前駐車場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384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127</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168.4</v>
      </c>
      <c r="V31" s="98"/>
      <c r="W31" s="98"/>
      <c r="X31" s="98"/>
      <c r="Y31" s="98"/>
      <c r="Z31" s="98"/>
      <c r="AA31" s="98"/>
      <c r="AB31" s="98"/>
      <c r="AC31" s="98"/>
      <c r="AD31" s="98"/>
      <c r="AE31" s="98"/>
      <c r="AF31" s="98"/>
      <c r="AG31" s="98"/>
      <c r="AH31" s="98"/>
      <c r="AI31" s="98"/>
      <c r="AJ31" s="98"/>
      <c r="AK31" s="98"/>
      <c r="AL31" s="98"/>
      <c r="AM31" s="98"/>
      <c r="AN31" s="98">
        <f>データ!Z7</f>
        <v>99.3</v>
      </c>
      <c r="AO31" s="98"/>
      <c r="AP31" s="98"/>
      <c r="AQ31" s="98"/>
      <c r="AR31" s="98"/>
      <c r="AS31" s="98"/>
      <c r="AT31" s="98"/>
      <c r="AU31" s="98"/>
      <c r="AV31" s="98"/>
      <c r="AW31" s="98"/>
      <c r="AX31" s="98"/>
      <c r="AY31" s="98"/>
      <c r="AZ31" s="98"/>
      <c r="BA31" s="98"/>
      <c r="BB31" s="98"/>
      <c r="BC31" s="98"/>
      <c r="BD31" s="98"/>
      <c r="BE31" s="98"/>
      <c r="BF31" s="98"/>
      <c r="BG31" s="98">
        <f>データ!AA7</f>
        <v>94.2</v>
      </c>
      <c r="BH31" s="98"/>
      <c r="BI31" s="98"/>
      <c r="BJ31" s="98"/>
      <c r="BK31" s="98"/>
      <c r="BL31" s="98"/>
      <c r="BM31" s="98"/>
      <c r="BN31" s="98"/>
      <c r="BO31" s="98"/>
      <c r="BP31" s="98"/>
      <c r="BQ31" s="98"/>
      <c r="BR31" s="98"/>
      <c r="BS31" s="98"/>
      <c r="BT31" s="98"/>
      <c r="BU31" s="98"/>
      <c r="BV31" s="98"/>
      <c r="BW31" s="98"/>
      <c r="BX31" s="98"/>
      <c r="BY31" s="98"/>
      <c r="BZ31" s="98">
        <f>データ!AB7</f>
        <v>116.7</v>
      </c>
      <c r="CA31" s="98"/>
      <c r="CB31" s="98"/>
      <c r="CC31" s="98"/>
      <c r="CD31" s="98"/>
      <c r="CE31" s="98"/>
      <c r="CF31" s="98"/>
      <c r="CG31" s="98"/>
      <c r="CH31" s="98"/>
      <c r="CI31" s="98"/>
      <c r="CJ31" s="98"/>
      <c r="CK31" s="98"/>
      <c r="CL31" s="98"/>
      <c r="CM31" s="98"/>
      <c r="CN31" s="98"/>
      <c r="CO31" s="98"/>
      <c r="CP31" s="98"/>
      <c r="CQ31" s="98"/>
      <c r="CR31" s="98"/>
      <c r="CS31" s="98">
        <f>データ!AC7</f>
        <v>84.1</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54.5</v>
      </c>
      <c r="JD31" s="67"/>
      <c r="JE31" s="67"/>
      <c r="JF31" s="67"/>
      <c r="JG31" s="67"/>
      <c r="JH31" s="67"/>
      <c r="JI31" s="67"/>
      <c r="JJ31" s="67"/>
      <c r="JK31" s="67"/>
      <c r="JL31" s="67"/>
      <c r="JM31" s="67"/>
      <c r="JN31" s="67"/>
      <c r="JO31" s="67"/>
      <c r="JP31" s="67"/>
      <c r="JQ31" s="67"/>
      <c r="JR31" s="67"/>
      <c r="JS31" s="67"/>
      <c r="JT31" s="67"/>
      <c r="JU31" s="68"/>
      <c r="JV31" s="66">
        <f>データ!DL7</f>
        <v>45.5</v>
      </c>
      <c r="JW31" s="67"/>
      <c r="JX31" s="67"/>
      <c r="JY31" s="67"/>
      <c r="JZ31" s="67"/>
      <c r="KA31" s="67"/>
      <c r="KB31" s="67"/>
      <c r="KC31" s="67"/>
      <c r="KD31" s="67"/>
      <c r="KE31" s="67"/>
      <c r="KF31" s="67"/>
      <c r="KG31" s="67"/>
      <c r="KH31" s="67"/>
      <c r="KI31" s="67"/>
      <c r="KJ31" s="67"/>
      <c r="KK31" s="67"/>
      <c r="KL31" s="67"/>
      <c r="KM31" s="67"/>
      <c r="KN31" s="68"/>
      <c r="KO31" s="66">
        <f>データ!DM7</f>
        <v>45.5</v>
      </c>
      <c r="KP31" s="67"/>
      <c r="KQ31" s="67"/>
      <c r="KR31" s="67"/>
      <c r="KS31" s="67"/>
      <c r="KT31" s="67"/>
      <c r="KU31" s="67"/>
      <c r="KV31" s="67"/>
      <c r="KW31" s="67"/>
      <c r="KX31" s="67"/>
      <c r="KY31" s="67"/>
      <c r="KZ31" s="67"/>
      <c r="LA31" s="67"/>
      <c r="LB31" s="67"/>
      <c r="LC31" s="67"/>
      <c r="LD31" s="67"/>
      <c r="LE31" s="67"/>
      <c r="LF31" s="67"/>
      <c r="LG31" s="68"/>
      <c r="LH31" s="66">
        <f>データ!DN7</f>
        <v>54.5</v>
      </c>
      <c r="LI31" s="67"/>
      <c r="LJ31" s="67"/>
      <c r="LK31" s="67"/>
      <c r="LL31" s="67"/>
      <c r="LM31" s="67"/>
      <c r="LN31" s="67"/>
      <c r="LO31" s="67"/>
      <c r="LP31" s="67"/>
      <c r="LQ31" s="67"/>
      <c r="LR31" s="67"/>
      <c r="LS31" s="67"/>
      <c r="LT31" s="67"/>
      <c r="LU31" s="67"/>
      <c r="LV31" s="67"/>
      <c r="LW31" s="67"/>
      <c r="LX31" s="67"/>
      <c r="LY31" s="67"/>
      <c r="LZ31" s="68"/>
      <c r="MA31" s="66">
        <f>データ!DO7</f>
        <v>36.4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128</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40.6</v>
      </c>
      <c r="EM52" s="98"/>
      <c r="EN52" s="98"/>
      <c r="EO52" s="98"/>
      <c r="EP52" s="98"/>
      <c r="EQ52" s="98"/>
      <c r="ER52" s="98"/>
      <c r="ES52" s="98"/>
      <c r="ET52" s="98"/>
      <c r="EU52" s="98"/>
      <c r="EV52" s="98"/>
      <c r="EW52" s="98"/>
      <c r="EX52" s="98"/>
      <c r="EY52" s="98"/>
      <c r="EZ52" s="98"/>
      <c r="FA52" s="98"/>
      <c r="FB52" s="98"/>
      <c r="FC52" s="98"/>
      <c r="FD52" s="98"/>
      <c r="FE52" s="98">
        <f>データ!BG7</f>
        <v>-0.7</v>
      </c>
      <c r="FF52" s="98"/>
      <c r="FG52" s="98"/>
      <c r="FH52" s="98"/>
      <c r="FI52" s="98"/>
      <c r="FJ52" s="98"/>
      <c r="FK52" s="98"/>
      <c r="FL52" s="98"/>
      <c r="FM52" s="98"/>
      <c r="FN52" s="98"/>
      <c r="FO52" s="98"/>
      <c r="FP52" s="98"/>
      <c r="FQ52" s="98"/>
      <c r="FR52" s="98"/>
      <c r="FS52" s="98"/>
      <c r="FT52" s="98"/>
      <c r="FU52" s="98"/>
      <c r="FV52" s="98"/>
      <c r="FW52" s="98"/>
      <c r="FX52" s="98">
        <f>データ!BH7</f>
        <v>-6.2</v>
      </c>
      <c r="FY52" s="98"/>
      <c r="FZ52" s="98"/>
      <c r="GA52" s="98"/>
      <c r="GB52" s="98"/>
      <c r="GC52" s="98"/>
      <c r="GD52" s="98"/>
      <c r="GE52" s="98"/>
      <c r="GF52" s="98"/>
      <c r="GG52" s="98"/>
      <c r="GH52" s="98"/>
      <c r="GI52" s="98"/>
      <c r="GJ52" s="98"/>
      <c r="GK52" s="98"/>
      <c r="GL52" s="98"/>
      <c r="GM52" s="98"/>
      <c r="GN52" s="98"/>
      <c r="GO52" s="98"/>
      <c r="GP52" s="98"/>
      <c r="GQ52" s="98">
        <f>データ!BI7</f>
        <v>14.3</v>
      </c>
      <c r="GR52" s="98"/>
      <c r="GS52" s="98"/>
      <c r="GT52" s="98"/>
      <c r="GU52" s="98"/>
      <c r="GV52" s="98"/>
      <c r="GW52" s="98"/>
      <c r="GX52" s="98"/>
      <c r="GY52" s="98"/>
      <c r="GZ52" s="98"/>
      <c r="HA52" s="98"/>
      <c r="HB52" s="98"/>
      <c r="HC52" s="98"/>
      <c r="HD52" s="98"/>
      <c r="HE52" s="98"/>
      <c r="HF52" s="98"/>
      <c r="HG52" s="98"/>
      <c r="HH52" s="98"/>
      <c r="HI52" s="98"/>
      <c r="HJ52" s="98">
        <f>データ!BJ7</f>
        <v>-18.899999999999999</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357</v>
      </c>
      <c r="JD52" s="97"/>
      <c r="JE52" s="97"/>
      <c r="JF52" s="97"/>
      <c r="JG52" s="97"/>
      <c r="JH52" s="97"/>
      <c r="JI52" s="97"/>
      <c r="JJ52" s="97"/>
      <c r="JK52" s="97"/>
      <c r="JL52" s="97"/>
      <c r="JM52" s="97"/>
      <c r="JN52" s="97"/>
      <c r="JO52" s="97"/>
      <c r="JP52" s="97"/>
      <c r="JQ52" s="97"/>
      <c r="JR52" s="97"/>
      <c r="JS52" s="97"/>
      <c r="JT52" s="97"/>
      <c r="JU52" s="97"/>
      <c r="JV52" s="97">
        <f>データ!BR7</f>
        <v>-3</v>
      </c>
      <c r="JW52" s="97"/>
      <c r="JX52" s="97"/>
      <c r="JY52" s="97"/>
      <c r="JZ52" s="97"/>
      <c r="KA52" s="97"/>
      <c r="KB52" s="97"/>
      <c r="KC52" s="97"/>
      <c r="KD52" s="97"/>
      <c r="KE52" s="97"/>
      <c r="KF52" s="97"/>
      <c r="KG52" s="97"/>
      <c r="KH52" s="97"/>
      <c r="KI52" s="97"/>
      <c r="KJ52" s="97"/>
      <c r="KK52" s="97"/>
      <c r="KL52" s="97"/>
      <c r="KM52" s="97"/>
      <c r="KN52" s="97"/>
      <c r="KO52" s="97">
        <f>データ!BS7</f>
        <v>-25</v>
      </c>
      <c r="KP52" s="97"/>
      <c r="KQ52" s="97"/>
      <c r="KR52" s="97"/>
      <c r="KS52" s="97"/>
      <c r="KT52" s="97"/>
      <c r="KU52" s="97"/>
      <c r="KV52" s="97"/>
      <c r="KW52" s="97"/>
      <c r="KX52" s="97"/>
      <c r="KY52" s="97"/>
      <c r="KZ52" s="97"/>
      <c r="LA52" s="97"/>
      <c r="LB52" s="97"/>
      <c r="LC52" s="97"/>
      <c r="LD52" s="97"/>
      <c r="LE52" s="97"/>
      <c r="LF52" s="97"/>
      <c r="LG52" s="97"/>
      <c r="LH52" s="97">
        <f>データ!BT7</f>
        <v>102</v>
      </c>
      <c r="LI52" s="97"/>
      <c r="LJ52" s="97"/>
      <c r="LK52" s="97"/>
      <c r="LL52" s="97"/>
      <c r="LM52" s="97"/>
      <c r="LN52" s="97"/>
      <c r="LO52" s="97"/>
      <c r="LP52" s="97"/>
      <c r="LQ52" s="97"/>
      <c r="LR52" s="97"/>
      <c r="LS52" s="97"/>
      <c r="LT52" s="97"/>
      <c r="LU52" s="97"/>
      <c r="LV52" s="97"/>
      <c r="LW52" s="97"/>
      <c r="LX52" s="97"/>
      <c r="LY52" s="97"/>
      <c r="LZ52" s="97"/>
      <c r="MA52" s="97">
        <f>データ!BU7</f>
        <v>-93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130</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ucACiofxJ9ynF5dJf5vqWiDpCbfzmK7QC4YU9Zb59osRdCpRRcdgLO4YFv3DlizrkJ+Wq67Tl4jkihgbN6ZIrg==" saltValue="m3b8gWx/Fjkq8jOxD+3y5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3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100</v>
      </c>
      <c r="AW5" s="47" t="s">
        <v>101</v>
      </c>
      <c r="AX5" s="47" t="s">
        <v>102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100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103</v>
      </c>
      <c r="CS5" s="47" t="s">
        <v>93</v>
      </c>
      <c r="CT5" s="47" t="s">
        <v>94</v>
      </c>
      <c r="CU5" s="47" t="s">
        <v>95</v>
      </c>
      <c r="CV5" s="47" t="s">
        <v>96</v>
      </c>
      <c r="CW5" s="47" t="s">
        <v>97</v>
      </c>
      <c r="CX5" s="47" t="s">
        <v>98</v>
      </c>
      <c r="CY5" s="47" t="s">
        <v>99</v>
      </c>
      <c r="CZ5" s="47" t="s">
        <v>89</v>
      </c>
      <c r="DA5" s="47" t="s">
        <v>100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104</v>
      </c>
      <c r="B6" s="48">
        <f>B8</f>
        <v>2023</v>
      </c>
      <c r="C6" s="48">
        <f t="shared" ref="C6:X6" si="1">C8</f>
        <v>382043</v>
      </c>
      <c r="D6" s="48">
        <f t="shared" si="1"/>
        <v>47</v>
      </c>
      <c r="E6" s="48">
        <f t="shared" si="1"/>
        <v>14</v>
      </c>
      <c r="F6" s="48">
        <f t="shared" si="1"/>
        <v>0</v>
      </c>
      <c r="G6" s="48">
        <f t="shared" si="1"/>
        <v>3</v>
      </c>
      <c r="H6" s="48" t="str">
        <f>SUBSTITUTE(H8,"　","")</f>
        <v>愛媛県八幡浜市</v>
      </c>
      <c r="I6" s="48" t="str">
        <f t="shared" si="1"/>
        <v>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31</v>
      </c>
      <c r="S6" s="50" t="str">
        <f t="shared" si="1"/>
        <v>駅</v>
      </c>
      <c r="T6" s="50" t="str">
        <f t="shared" si="1"/>
        <v>無</v>
      </c>
      <c r="U6" s="51">
        <f t="shared" si="1"/>
        <v>384</v>
      </c>
      <c r="V6" s="51">
        <f t="shared" si="1"/>
        <v>11</v>
      </c>
      <c r="W6" s="51">
        <f t="shared" si="1"/>
        <v>120</v>
      </c>
      <c r="X6" s="50" t="str">
        <f t="shared" si="1"/>
        <v>代行制</v>
      </c>
      <c r="Y6" s="52">
        <f>IF(Y8="-",NA(),Y8)</f>
        <v>168.4</v>
      </c>
      <c r="Z6" s="52">
        <f t="shared" ref="Z6:AH6" si="2">IF(Z8="-",NA(),Z8)</f>
        <v>99.3</v>
      </c>
      <c r="AA6" s="52">
        <f t="shared" si="2"/>
        <v>94.2</v>
      </c>
      <c r="AB6" s="52">
        <f t="shared" si="2"/>
        <v>116.7</v>
      </c>
      <c r="AC6" s="52">
        <f t="shared" si="2"/>
        <v>84.1</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40.6</v>
      </c>
      <c r="BG6" s="52">
        <f t="shared" ref="BG6:BO6" si="5">IF(BG8="-",NA(),BG8)</f>
        <v>-0.7</v>
      </c>
      <c r="BH6" s="52">
        <f t="shared" si="5"/>
        <v>-6.2</v>
      </c>
      <c r="BI6" s="52">
        <f t="shared" si="5"/>
        <v>14.3</v>
      </c>
      <c r="BJ6" s="52">
        <f t="shared" si="5"/>
        <v>-18.899999999999999</v>
      </c>
      <c r="BK6" s="52">
        <f t="shared" si="5"/>
        <v>33.6</v>
      </c>
      <c r="BL6" s="52">
        <f t="shared" si="5"/>
        <v>-122.5</v>
      </c>
      <c r="BM6" s="52">
        <f t="shared" si="5"/>
        <v>8.5</v>
      </c>
      <c r="BN6" s="52">
        <f t="shared" si="5"/>
        <v>26.6</v>
      </c>
      <c r="BO6" s="52">
        <f t="shared" si="5"/>
        <v>36.5</v>
      </c>
      <c r="BP6" s="49" t="str">
        <f>IF(BP8="-","",IF(BP8="-","【-】","【"&amp;SUBSTITUTE(TEXT(BP8,"#,##0.0"),"-","△")&amp;"】"))</f>
        <v>【△55.6】</v>
      </c>
      <c r="BQ6" s="53">
        <f>IF(BQ8="-",NA(),BQ8)</f>
        <v>357</v>
      </c>
      <c r="BR6" s="53">
        <f t="shared" ref="BR6:BZ6" si="6">IF(BR8="-",NA(),BR8)</f>
        <v>-3</v>
      </c>
      <c r="BS6" s="53">
        <f t="shared" si="6"/>
        <v>-25</v>
      </c>
      <c r="BT6" s="53">
        <f t="shared" si="6"/>
        <v>102</v>
      </c>
      <c r="BU6" s="53">
        <f t="shared" si="6"/>
        <v>-93</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54.5</v>
      </c>
      <c r="DL6" s="52">
        <f t="shared" ref="DL6:DT6" si="9">IF(DL8="-",NA(),DL8)</f>
        <v>45.5</v>
      </c>
      <c r="DM6" s="52">
        <f t="shared" si="9"/>
        <v>45.5</v>
      </c>
      <c r="DN6" s="52">
        <f t="shared" si="9"/>
        <v>54.5</v>
      </c>
      <c r="DO6" s="52">
        <f t="shared" si="9"/>
        <v>36.4</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107</v>
      </c>
      <c r="B7" s="48">
        <f t="shared" ref="B7:X7" si="10">B8</f>
        <v>2023</v>
      </c>
      <c r="C7" s="48">
        <f t="shared" si="10"/>
        <v>382043</v>
      </c>
      <c r="D7" s="48">
        <f t="shared" si="10"/>
        <v>47</v>
      </c>
      <c r="E7" s="48">
        <f t="shared" si="10"/>
        <v>14</v>
      </c>
      <c r="F7" s="48">
        <f t="shared" si="10"/>
        <v>0</v>
      </c>
      <c r="G7" s="48">
        <f t="shared" si="10"/>
        <v>3</v>
      </c>
      <c r="H7" s="48" t="str">
        <f t="shared" si="10"/>
        <v>愛媛県　八幡浜市</v>
      </c>
      <c r="I7" s="48" t="str">
        <f t="shared" si="10"/>
        <v>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31</v>
      </c>
      <c r="S7" s="50" t="str">
        <f t="shared" si="10"/>
        <v>駅</v>
      </c>
      <c r="T7" s="50" t="str">
        <f t="shared" si="10"/>
        <v>無</v>
      </c>
      <c r="U7" s="51">
        <f t="shared" si="10"/>
        <v>384</v>
      </c>
      <c r="V7" s="51">
        <f t="shared" si="10"/>
        <v>11</v>
      </c>
      <c r="W7" s="51">
        <f t="shared" si="10"/>
        <v>120</v>
      </c>
      <c r="X7" s="50" t="str">
        <f t="shared" si="10"/>
        <v>代行制</v>
      </c>
      <c r="Y7" s="52">
        <f>Y8</f>
        <v>168.4</v>
      </c>
      <c r="Z7" s="52">
        <f t="shared" ref="Z7:AH7" si="11">Z8</f>
        <v>99.3</v>
      </c>
      <c r="AA7" s="52">
        <f t="shared" si="11"/>
        <v>94.2</v>
      </c>
      <c r="AB7" s="52">
        <f t="shared" si="11"/>
        <v>116.7</v>
      </c>
      <c r="AC7" s="52">
        <f t="shared" si="11"/>
        <v>84.1</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40.6</v>
      </c>
      <c r="BG7" s="52">
        <f t="shared" ref="BG7:BO7" si="14">BG8</f>
        <v>-0.7</v>
      </c>
      <c r="BH7" s="52">
        <f t="shared" si="14"/>
        <v>-6.2</v>
      </c>
      <c r="BI7" s="52">
        <f t="shared" si="14"/>
        <v>14.3</v>
      </c>
      <c r="BJ7" s="52">
        <f t="shared" si="14"/>
        <v>-18.899999999999999</v>
      </c>
      <c r="BK7" s="52">
        <f t="shared" si="14"/>
        <v>33.6</v>
      </c>
      <c r="BL7" s="52">
        <f t="shared" si="14"/>
        <v>-122.5</v>
      </c>
      <c r="BM7" s="52">
        <f t="shared" si="14"/>
        <v>8.5</v>
      </c>
      <c r="BN7" s="52">
        <f t="shared" si="14"/>
        <v>26.6</v>
      </c>
      <c r="BO7" s="52">
        <f t="shared" si="14"/>
        <v>36.5</v>
      </c>
      <c r="BP7" s="49"/>
      <c r="BQ7" s="53">
        <f>BQ8</f>
        <v>357</v>
      </c>
      <c r="BR7" s="53">
        <f t="shared" ref="BR7:BZ7" si="15">BR8</f>
        <v>-3</v>
      </c>
      <c r="BS7" s="53">
        <f t="shared" si="15"/>
        <v>-25</v>
      </c>
      <c r="BT7" s="53">
        <f t="shared" si="15"/>
        <v>102</v>
      </c>
      <c r="BU7" s="53">
        <f t="shared" si="15"/>
        <v>-93</v>
      </c>
      <c r="BV7" s="53">
        <f t="shared" si="15"/>
        <v>7940</v>
      </c>
      <c r="BW7" s="53">
        <f t="shared" si="15"/>
        <v>2576</v>
      </c>
      <c r="BX7" s="53">
        <f t="shared" si="15"/>
        <v>4153</v>
      </c>
      <c r="BY7" s="53">
        <f t="shared" si="15"/>
        <v>6140</v>
      </c>
      <c r="BZ7" s="53">
        <f t="shared" si="15"/>
        <v>9395</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54.5</v>
      </c>
      <c r="DL7" s="52">
        <f t="shared" ref="DL7:DT7" si="17">DL8</f>
        <v>45.5</v>
      </c>
      <c r="DM7" s="52">
        <f t="shared" si="17"/>
        <v>45.5</v>
      </c>
      <c r="DN7" s="52">
        <f t="shared" si="17"/>
        <v>54.5</v>
      </c>
      <c r="DO7" s="52">
        <f t="shared" si="17"/>
        <v>36.4</v>
      </c>
      <c r="DP7" s="52">
        <f t="shared" si="17"/>
        <v>295.5</v>
      </c>
      <c r="DQ7" s="52">
        <f t="shared" si="17"/>
        <v>224.4</v>
      </c>
      <c r="DR7" s="52">
        <f t="shared" si="17"/>
        <v>251.9</v>
      </c>
      <c r="DS7" s="52">
        <f t="shared" si="17"/>
        <v>291.5</v>
      </c>
      <c r="DT7" s="52">
        <f t="shared" si="17"/>
        <v>314.89999999999998</v>
      </c>
      <c r="DU7" s="49"/>
    </row>
    <row r="8" spans="1:125" s="54" customFormat="1" x14ac:dyDescent="0.15">
      <c r="A8" s="37"/>
      <c r="B8" s="55">
        <v>2023</v>
      </c>
      <c r="C8" s="55">
        <v>382043</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31</v>
      </c>
      <c r="S8" s="57" t="s">
        <v>119</v>
      </c>
      <c r="T8" s="57" t="s">
        <v>120</v>
      </c>
      <c r="U8" s="58">
        <v>384</v>
      </c>
      <c r="V8" s="58">
        <v>11</v>
      </c>
      <c r="W8" s="58">
        <v>120</v>
      </c>
      <c r="X8" s="57" t="s">
        <v>121</v>
      </c>
      <c r="Y8" s="59">
        <v>168.4</v>
      </c>
      <c r="Z8" s="59">
        <v>99.3</v>
      </c>
      <c r="AA8" s="59">
        <v>94.2</v>
      </c>
      <c r="AB8" s="59">
        <v>116.7</v>
      </c>
      <c r="AC8" s="59">
        <v>84.1</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40.6</v>
      </c>
      <c r="BG8" s="59">
        <v>-0.7</v>
      </c>
      <c r="BH8" s="59">
        <v>-6.2</v>
      </c>
      <c r="BI8" s="59">
        <v>14.3</v>
      </c>
      <c r="BJ8" s="59">
        <v>-18.899999999999999</v>
      </c>
      <c r="BK8" s="59">
        <v>33.6</v>
      </c>
      <c r="BL8" s="59">
        <v>-122.5</v>
      </c>
      <c r="BM8" s="59">
        <v>8.5</v>
      </c>
      <c r="BN8" s="59">
        <v>26.6</v>
      </c>
      <c r="BO8" s="59">
        <v>36.5</v>
      </c>
      <c r="BP8" s="56">
        <v>-55.6</v>
      </c>
      <c r="BQ8" s="60">
        <v>357</v>
      </c>
      <c r="BR8" s="60">
        <v>-3</v>
      </c>
      <c r="BS8" s="60">
        <v>-25</v>
      </c>
      <c r="BT8" s="61">
        <v>102</v>
      </c>
      <c r="BU8" s="61">
        <v>-93</v>
      </c>
      <c r="BV8" s="60">
        <v>7940</v>
      </c>
      <c r="BW8" s="60">
        <v>2576</v>
      </c>
      <c r="BX8" s="60">
        <v>4153</v>
      </c>
      <c r="BY8" s="60">
        <v>6140</v>
      </c>
      <c r="BZ8" s="60">
        <v>9395</v>
      </c>
      <c r="CA8" s="58">
        <v>12639</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54.4</v>
      </c>
      <c r="DF8" s="59">
        <v>70.3</v>
      </c>
      <c r="DG8" s="59">
        <v>70</v>
      </c>
      <c r="DH8" s="59">
        <v>47.6</v>
      </c>
      <c r="DI8" s="59">
        <v>36.1</v>
      </c>
      <c r="DJ8" s="56">
        <v>79</v>
      </c>
      <c r="DK8" s="59">
        <v>54.5</v>
      </c>
      <c r="DL8" s="59">
        <v>45.5</v>
      </c>
      <c r="DM8" s="59">
        <v>45.5</v>
      </c>
      <c r="DN8" s="59">
        <v>54.5</v>
      </c>
      <c r="DO8" s="59">
        <v>36.4</v>
      </c>
      <c r="DP8" s="59">
        <v>295.5</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2025-01-28T06:46:36Z</cp:lastPrinted>
  <dcterms:created xsi:type="dcterms:W3CDTF">2024-12-19T01:08:05Z</dcterms:created>
  <dcterms:modified xsi:type="dcterms:W3CDTF">2025-03-11T06:06:18Z</dcterms:modified>
  <cp:category/>
</cp:coreProperties>
</file>