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商工観光課\100_庶務係\◆第3係\■第３係\02-2　公営企業関係\R07\【R080120】【〆切：2６（金）】公営企業に係る経営比較分析表（令和６年度決算）の分析等について（依頼）\02　提出用\"/>
    </mc:Choice>
  </mc:AlternateContent>
  <xr:revisionPtr revIDLastSave="0" documentId="13_ncr:1_{DA653525-7795-45D6-940C-95ADF7A6DBA7}" xr6:coauthVersionLast="47" xr6:coauthVersionMax="47" xr10:uidLastSave="{00000000-0000-0000-0000-000000000000}"/>
  <workbookProtection workbookAlgorithmName="SHA-512" workbookHashValue="d7VwS4s0FllaUAw5z/tqFgQkUgQXPDo7dU9CkfKnBo+wotMxENF6MJe3/xf2UmF5IqUA6ZB+WABIgorqPN1iVw==" workbookSaltValue="F+2Sk+rXYAP5PvQViHLh7A==" workbookSpinCount="100000" lockStructure="1"/>
  <bookViews>
    <workbookView xWindow="1470" yWindow="1470" windowWidth="23055" windowHeight="1335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KO32" i="4"/>
  <c r="JV32" i="4"/>
  <c r="JC32" i="4"/>
  <c r="HJ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HX10" i="4"/>
  <c r="DU10" i="4"/>
  <c r="CF10" i="4"/>
  <c r="B10" i="4"/>
  <c r="LJ8" i="4"/>
  <c r="JQ8" i="4"/>
  <c r="FJ8" i="4"/>
  <c r="DU8" i="4"/>
  <c r="CF8" i="4"/>
  <c r="B8" i="4"/>
  <c r="B6" i="4" l="1"/>
  <c r="F11" i="5"/>
  <c r="D11" i="5"/>
  <c r="CS30" i="4"/>
  <c r="BZ76" i="4"/>
  <c r="MA51" i="4"/>
  <c r="MI76" i="4"/>
  <c r="HJ51" i="4"/>
  <c r="MA30" i="4"/>
  <c r="IT76" i="4"/>
  <c r="CS51" i="4"/>
  <c r="HJ30" i="4"/>
  <c r="KO51" i="4"/>
  <c r="C11" i="5"/>
  <c r="E11" i="5"/>
  <c r="B11" i="5"/>
  <c r="LE76" i="4" l="1"/>
  <c r="AV76" i="4"/>
  <c r="BG30" i="4"/>
  <c r="FX30" i="4"/>
  <c r="BG51" i="4"/>
  <c r="HP76" i="4"/>
  <c r="KO30" i="4"/>
  <c r="FX51" i="4"/>
  <c r="IE76" i="4"/>
  <c r="BZ51" i="4"/>
  <c r="GQ30" i="4"/>
  <c r="BZ30" i="4"/>
  <c r="BK76" i="4"/>
  <c r="LH51" i="4"/>
  <c r="LT76" i="4"/>
  <c r="GQ51" i="4"/>
  <c r="LH30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<sst xmlns="http://schemas.openxmlformats.org/spreadsheetml/2006/main" count="278" uniqueCount="131">
  <si>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</si>
  <si>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</si>
  <si>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</si>
  <si>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</si>
  <si>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</si>
  <si>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</si>
  <si>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</si>
  <si>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</si>
  <si>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</si>
  <si>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</si>
  <si>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</si>
  <si>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</si>
  <si>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</si>
  <si>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</si>
  <si>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</si>
  <si>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</si>
  <si>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</si>
  <si>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</si>
  <si>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</si>
  <si>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</si>
  <si>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</si>
  <si>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</si>
  <si>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</si>
  <si>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</si>
  <si>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</si>
  <si>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</si>
  <si>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</si>
  <si>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</si>
  <si>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</si>
  <si>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</si>
  <si>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</si>
  <si>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</si>
  <si>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</si>
  <si>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</si>
  <si>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</si>
  <si>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</si>
  <si>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</si>
  <si>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</si>
  <si>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</si>
  <si>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</si>
  <si>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</si>
  <si>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</si>
  <si>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</si>
  <si>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</si>
  <si>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</si>
  <si>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</si>
  <si>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</si>
  <si>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</si>
  <si>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</si>
  <si>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</si>
  <si>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</si>
  <si>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</si>
  <si>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</si>
  <si>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</si>
  <si>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</si>
  <si>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</si>
  <si>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</si>
  <si>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</si>
  <si>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</si>
  <si>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</si>
  <si>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</si>
  <si>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</si>
  <si>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</si>
  <si>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</si>
  <si>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</si>
  <si>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</si>
  <si>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</si>
  <si>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</si>
  <si>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</si>
  <si>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</si>
  <si>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</si>
  <si>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</si>
  <si>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</si>
  <si>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</si>
  <si>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</si>
  <si>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</si>
  <si>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</si>
  <si>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</si>
  <si>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</si>
  <si>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</si>
  <si>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</si>
  <si>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</si>
  <si>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</si>
  <si>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</si>
  <si>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</si>
  <si>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</si>
  <si>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</si>
  <si>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</si>
  <si>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</si>
  <si>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</si>
  <si>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</si>
  <si>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</si>
  <si>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</si>
  <si>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</si>
  <si>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</si>
  <si>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</si>
  <si>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</si>
  <si>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</si>
  <si>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</si>
  <si>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</si>
  <si>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</si>
  <si>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当該値(N-4)</t>
    <phoneticPr fontId="5"/>
  </si>
  <si>
    <t>当該値(N-1)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</si>
  <si>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</si>
  <si>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</si>
  <si>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</si>
  <si>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</si>
  <si>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</si>
  <si>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</si>
  <si>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</si>
  <si>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新町角駐車場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</si>
  <si>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</si>
  <si>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</si>
  <si>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</si>
  <si>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</si>
  <si>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</si>
  <si>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</si>
  <si>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</si>
  <si>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</si>
  <si>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</si>
  <si>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</si>
  <si>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</si>
  <si>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</si>
  <si>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</si>
  <si>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</si>
  <si>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</si>
  <si>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</si>
  <si>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平成26年度より既発債の元金償還が開始され、比率は安定しているが類似施設平均値を下回っている。
④売上高GOP比率
　令和5年度はインボイス対応等の影響がみられたが、令和6年度は平年並みに上昇し、類似施設平均値を上回った。
⑤EBITDA
　類似施設平均値を下回っているのは、収容台数が9台の小規模な駐車場であるため、利益が少ないことが原因と考えられる。</t>
    <rPh sb="1" eb="4">
      <t>シュウエキテキ</t>
    </rPh>
    <rPh sb="4" eb="8">
      <t>シュウシヒリツ</t>
    </rPh>
    <rPh sb="10" eb="12">
      <t>ヘイセイ</t>
    </rPh>
    <rPh sb="14" eb="15">
      <t>ネン</t>
    </rPh>
    <rPh sb="15" eb="16">
      <t>ド</t>
    </rPh>
    <rPh sb="18" eb="21">
      <t>キハツサイ</t>
    </rPh>
    <rPh sb="22" eb="26">
      <t>ガンキンショウカン</t>
    </rPh>
    <rPh sb="27" eb="29">
      <t>カイシ</t>
    </rPh>
    <rPh sb="32" eb="34">
      <t>ヒリツ</t>
    </rPh>
    <rPh sb="35" eb="37">
      <t>アンテイ</t>
    </rPh>
    <rPh sb="42" eb="46">
      <t>ルイジシセツ</t>
    </rPh>
    <rPh sb="46" eb="48">
      <t>ヘイキン</t>
    </rPh>
    <rPh sb="48" eb="49">
      <t>チ</t>
    </rPh>
    <rPh sb="50" eb="52">
      <t>シタマワ</t>
    </rPh>
    <rPh sb="60" eb="63">
      <t>ウリアゲダカ</t>
    </rPh>
    <rPh sb="66" eb="68">
      <t>ヒリツ</t>
    </rPh>
    <rPh sb="70" eb="72">
      <t>レイワ</t>
    </rPh>
    <rPh sb="73" eb="75">
      <t>ネンド</t>
    </rPh>
    <rPh sb="81" eb="83">
      <t>タイオウ</t>
    </rPh>
    <rPh sb="83" eb="84">
      <t>ナド</t>
    </rPh>
    <rPh sb="85" eb="87">
      <t>エイキョウ</t>
    </rPh>
    <rPh sb="94" eb="96">
      <t>レイワ</t>
    </rPh>
    <rPh sb="97" eb="99">
      <t>ネンド</t>
    </rPh>
    <rPh sb="100" eb="103">
      <t>ヘイネンナ</t>
    </rPh>
    <rPh sb="105" eb="107">
      <t>ジョウショウ</t>
    </rPh>
    <rPh sb="109" eb="111">
      <t>ルイジ</t>
    </rPh>
    <rPh sb="111" eb="116">
      <t>シセツヘイキンチ</t>
    </rPh>
    <rPh sb="117" eb="119">
      <t>ウワマワ</t>
    </rPh>
    <rPh sb="133" eb="135">
      <t>ルイジ</t>
    </rPh>
    <rPh sb="135" eb="140">
      <t>シセツヘイキンチ</t>
    </rPh>
    <rPh sb="141" eb="143">
      <t>シタマワ</t>
    </rPh>
    <rPh sb="150" eb="154">
      <t>シュウヨウダイスウ</t>
    </rPh>
    <rPh sb="156" eb="157">
      <t>ダイ</t>
    </rPh>
    <rPh sb="158" eb="161">
      <t>ショウキボ</t>
    </rPh>
    <rPh sb="162" eb="165">
      <t>チュウシャジョウ</t>
    </rPh>
    <rPh sb="171" eb="173">
      <t>リエキ</t>
    </rPh>
    <rPh sb="174" eb="175">
      <t>スク</t>
    </rPh>
    <rPh sb="180" eb="182">
      <t>ゲンイン</t>
    </rPh>
    <rPh sb="183" eb="184">
      <t>カンガ</t>
    </rPh>
    <phoneticPr fontId="5"/>
  </si>
  <si>
    <t>⑧設備投資見込額
　令和5年度にインボイス対応を行った。平面駐車場であり、以降は大きな改修は予定していない。
⑩企業債残高対料金収入比率
　駐車場新設の際の借入があり、類似施設平均値を上回っている。</t>
    <rPh sb="1" eb="5">
      <t>セツビトウシ</t>
    </rPh>
    <rPh sb="5" eb="8">
      <t>ミコミガク</t>
    </rPh>
    <rPh sb="10" eb="12">
      <t>レイワ</t>
    </rPh>
    <rPh sb="13" eb="15">
      <t>ネンド</t>
    </rPh>
    <rPh sb="21" eb="23">
      <t>タイオウ</t>
    </rPh>
    <rPh sb="24" eb="25">
      <t>オコナ</t>
    </rPh>
    <rPh sb="28" eb="30">
      <t>ヘイメン</t>
    </rPh>
    <rPh sb="30" eb="33">
      <t>チュウシャジョウ</t>
    </rPh>
    <rPh sb="37" eb="39">
      <t>イコウ</t>
    </rPh>
    <rPh sb="40" eb="41">
      <t>オオ</t>
    </rPh>
    <rPh sb="43" eb="45">
      <t>カイシュウ</t>
    </rPh>
    <rPh sb="46" eb="48">
      <t>ヨテイ</t>
    </rPh>
    <rPh sb="57" eb="60">
      <t>キギョウサイ</t>
    </rPh>
    <rPh sb="60" eb="62">
      <t>ザンダカ</t>
    </rPh>
    <rPh sb="62" eb="63">
      <t>タイ</t>
    </rPh>
    <rPh sb="63" eb="67">
      <t>リョウキンシュウニュウ</t>
    </rPh>
    <rPh sb="67" eb="69">
      <t>ヒリツ</t>
    </rPh>
    <rPh sb="71" eb="76">
      <t>チュウシャジョウシンセツ</t>
    </rPh>
    <rPh sb="77" eb="78">
      <t>サイ</t>
    </rPh>
    <rPh sb="79" eb="81">
      <t>カリイレ</t>
    </rPh>
    <rPh sb="85" eb="87">
      <t>ルイジ</t>
    </rPh>
    <rPh sb="87" eb="89">
      <t>シセツ</t>
    </rPh>
    <rPh sb="89" eb="92">
      <t>ヘイキンチ</t>
    </rPh>
    <rPh sb="93" eb="95">
      <t>ウワマワ</t>
    </rPh>
    <phoneticPr fontId="5"/>
  </si>
  <si>
    <t>⑪稼働率
　市営駐車場の中でも稼働率が高く、類似施設平均値を上回っている。市内中心部に位置しているため、買い物客を含め幅広く活用されている。</t>
    <rPh sb="1" eb="4">
      <t>カドウリツ</t>
    </rPh>
    <rPh sb="6" eb="11">
      <t>シエイチュウシャジョウ</t>
    </rPh>
    <rPh sb="12" eb="13">
      <t>ナカ</t>
    </rPh>
    <rPh sb="15" eb="18">
      <t>カドウリツ</t>
    </rPh>
    <rPh sb="19" eb="20">
      <t>タカ</t>
    </rPh>
    <rPh sb="22" eb="24">
      <t>ルイジ</t>
    </rPh>
    <rPh sb="24" eb="26">
      <t>シセツ</t>
    </rPh>
    <rPh sb="26" eb="29">
      <t>ヘイキンチ</t>
    </rPh>
    <rPh sb="30" eb="32">
      <t>ウワマワ</t>
    </rPh>
    <rPh sb="37" eb="39">
      <t>シナイ</t>
    </rPh>
    <rPh sb="39" eb="42">
      <t>チュウシンブ</t>
    </rPh>
    <rPh sb="43" eb="45">
      <t>イチ</t>
    </rPh>
    <rPh sb="52" eb="53">
      <t>カ</t>
    </rPh>
    <rPh sb="54" eb="56">
      <t>モノキャク</t>
    </rPh>
    <rPh sb="57" eb="58">
      <t>フク</t>
    </rPh>
    <rPh sb="59" eb="61">
      <t>ハバヒロ</t>
    </rPh>
    <rPh sb="62" eb="64">
      <t>カツヨウ</t>
    </rPh>
    <phoneticPr fontId="5"/>
  </si>
  <si>
    <t>　既発債償還金の支出により収益的収支比率は100％以下となっているが、稼働率は高く利用者も多い。営業に関する収益性を表す指標である売上高GOP比率は平均以上を維持している。</t>
    <rPh sb="1" eb="4">
      <t>キハツサイ</t>
    </rPh>
    <rPh sb="4" eb="7">
      <t>ショウカンキン</t>
    </rPh>
    <rPh sb="8" eb="10">
      <t>シシュツ</t>
    </rPh>
    <rPh sb="13" eb="20">
      <t>シュウエキテキシュウシヒリツ</t>
    </rPh>
    <rPh sb="25" eb="27">
      <t>イカ</t>
    </rPh>
    <rPh sb="35" eb="38">
      <t>カドウリツ</t>
    </rPh>
    <rPh sb="39" eb="40">
      <t>タカ</t>
    </rPh>
    <rPh sb="41" eb="44">
      <t>リヨウシャ</t>
    </rPh>
    <rPh sb="45" eb="46">
      <t>オオ</t>
    </rPh>
    <rPh sb="48" eb="50">
      <t>エイギョウ</t>
    </rPh>
    <rPh sb="51" eb="52">
      <t>カン</t>
    </rPh>
    <rPh sb="54" eb="57">
      <t>シュウエキセイ</t>
    </rPh>
    <rPh sb="58" eb="59">
      <t>アラワ</t>
    </rPh>
    <rPh sb="60" eb="62">
      <t>シヒョウ</t>
    </rPh>
    <rPh sb="65" eb="67">
      <t>ウリアゲ</t>
    </rPh>
    <rPh sb="67" eb="68">
      <t>ダカ</t>
    </rPh>
    <rPh sb="71" eb="73">
      <t>ヒリツ</t>
    </rPh>
    <rPh sb="74" eb="78">
      <t>ヘイキンイジョウ</t>
    </rPh>
    <rPh sb="79" eb="81">
      <t>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</si>
</sst>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41.3</c:v>
                </c:pt>
                <c:pt idx="1">
                  <c:v>46.6</c:v>
                </c:pt>
                <c:pt idx="2">
                  <c:v>55.6</c:v>
                </c:pt>
                <c:pt idx="3">
                  <c:v>34.6</c:v>
                </c:pt>
                <c:pt idx="4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4-4A7D-91D9-6364FCED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4-4A7D-91D9-6364FCED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1061.4000000000001</c:v>
                </c:pt>
                <c:pt idx="1">
                  <c:v>797.1</c:v>
                </c:pt>
                <c:pt idx="2">
                  <c:v>521.4</c:v>
                </c:pt>
                <c:pt idx="3">
                  <c:v>431.6</c:v>
                </c:pt>
                <c:pt idx="4">
                  <c:v>322.3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3-4A11-9E93-09E948EB4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3-4A11-9E93-09E948EB4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1D1-48A6-BF8D-A2ADE187E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1-48A6-BF8D-A2ADE187E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A9F-4F97-A011-393BFC0D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F-4F97-A011-393BFC0D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2-4271-ADBA-FEFD3597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2-4271-ADBA-FEFD3597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1-4E9F-ACD1-FA6F2BA9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1-4E9F-ACD1-FA6F2BA9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855.6</c:v>
                </c:pt>
                <c:pt idx="1">
                  <c:v>777.8</c:v>
                </c:pt>
                <c:pt idx="2">
                  <c:v>811.1</c:v>
                </c:pt>
                <c:pt idx="3">
                  <c:v>933.3</c:v>
                </c:pt>
                <c:pt idx="4">
                  <c:v>733.3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9-4965-A4DE-FD64D1C48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9-4965-A4DE-FD64D1C48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59.3</c:v>
                </c:pt>
                <c:pt idx="1">
                  <c:v>69.3</c:v>
                </c:pt>
                <c:pt idx="2">
                  <c:v>74.3</c:v>
                </c:pt>
                <c:pt idx="3">
                  <c:v>-74.2</c:v>
                </c:pt>
                <c:pt idx="4">
                  <c:v>76.3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D-41EF-A7F4-23D75C0B8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1EF-A7F4-23D75C0B8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832</c:v>
                </c:pt>
                <c:pt idx="1">
                  <c:v>1063</c:v>
                </c:pt>
                <c:pt idx="2">
                  <c:v>1362</c:v>
                </c:pt>
                <c:pt idx="3">
                  <c:v>-1824</c:v>
                </c:pt>
                <c:pt idx="4">
                  <c:v>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E-43AC-A17A-A3F3ED0E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3AC-A17A-A3F3ED0E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HC57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新町角駐車場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179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117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120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41.3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46.6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55.6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34.6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80.099999999999994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855.6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777.8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811.1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933.3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733.3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128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129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59.3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69.3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74.3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-74.2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76.3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832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1063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1362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-1824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2113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49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1061.4000000000001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797.1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521.4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431.6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322.3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ECbTmQM/i9lPsSHIqjSvOrTgFHq+Bx3pwAaT3uRkFhZ2kPGQPG8nAcdzgLrrakMFo61SYaFDp94x3+LaRRaPvw==" saltValue="4x2SI1FODNwgdxlU2DXi9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100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101</v>
      </c>
      <c r="BR5" s="47" t="s">
        <v>90</v>
      </c>
      <c r="BS5" s="47" t="s">
        <v>91</v>
      </c>
      <c r="BT5" s="47" t="s">
        <v>102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101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103</v>
      </c>
      <c r="DC5" s="47" t="s">
        <v>102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104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愛媛県八幡浜市</v>
      </c>
      <c r="I6" s="48" t="str">
        <f t="shared" si="1"/>
        <v>新町角駐車場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14</v>
      </c>
      <c r="S6" s="50" t="str">
        <f t="shared" si="1"/>
        <v>商業施設</v>
      </c>
      <c r="T6" s="50" t="str">
        <f t="shared" si="1"/>
        <v>無</v>
      </c>
      <c r="U6" s="51">
        <f t="shared" si="1"/>
        <v>179</v>
      </c>
      <c r="V6" s="51">
        <f t="shared" si="1"/>
        <v>9</v>
      </c>
      <c r="W6" s="51">
        <f t="shared" si="1"/>
        <v>120</v>
      </c>
      <c r="X6" s="50" t="str">
        <f t="shared" si="1"/>
        <v>代行制</v>
      </c>
      <c r="Y6" s="52">
        <f>IF(Y8="-",NA(),Y8)</f>
        <v>41.3</v>
      </c>
      <c r="Z6" s="52">
        <f t="shared" ref="Z6:AH6" si="2">IF(Z8="-",NA(),Z8)</f>
        <v>46.6</v>
      </c>
      <c r="AA6" s="52">
        <f t="shared" si="2"/>
        <v>55.6</v>
      </c>
      <c r="AB6" s="52">
        <f t="shared" si="2"/>
        <v>34.6</v>
      </c>
      <c r="AC6" s="52">
        <f t="shared" si="2"/>
        <v>80.099999999999994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59.3</v>
      </c>
      <c r="BG6" s="52">
        <f t="shared" ref="BG6:BO6" si="5">IF(BG8="-",NA(),BG8)</f>
        <v>69.3</v>
      </c>
      <c r="BH6" s="52">
        <f t="shared" si="5"/>
        <v>74.3</v>
      </c>
      <c r="BI6" s="52">
        <f t="shared" si="5"/>
        <v>-74.2</v>
      </c>
      <c r="BJ6" s="52">
        <f t="shared" si="5"/>
        <v>76.3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832</v>
      </c>
      <c r="BR6" s="53">
        <f t="shared" ref="BR6:BZ6" si="6">IF(BR8="-",NA(),BR8)</f>
        <v>1063</v>
      </c>
      <c r="BS6" s="53">
        <f t="shared" si="6"/>
        <v>1362</v>
      </c>
      <c r="BT6" s="53">
        <f t="shared" si="6"/>
        <v>-1824</v>
      </c>
      <c r="BU6" s="53">
        <f t="shared" si="6"/>
        <v>2113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>CM8</f>
        <v>49</v>
      </c>
      <c r="CN6" s="51">
        <f>CN8</f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1061.4000000000001</v>
      </c>
      <c r="DA6" s="52">
        <f t="shared" ref="DA6:DI6" si="7">IF(DA8="-",NA(),DA8)</f>
        <v>797.1</v>
      </c>
      <c r="DB6" s="52">
        <f t="shared" si="7"/>
        <v>521.4</v>
      </c>
      <c r="DC6" s="52">
        <f t="shared" si="7"/>
        <v>431.6</v>
      </c>
      <c r="DD6" s="52">
        <f t="shared" si="7"/>
        <v>322.3</v>
      </c>
      <c r="DE6" s="52">
        <f t="shared" si="7"/>
        <v>70.3</v>
      </c>
      <c r="DF6" s="52">
        <f t="shared" si="7"/>
        <v>70</v>
      </c>
      <c r="DG6" s="52">
        <f t="shared" si="7"/>
        <v>47.6</v>
      </c>
      <c r="DH6" s="52">
        <f t="shared" si="7"/>
        <v>35.9</v>
      </c>
      <c r="DI6" s="52">
        <f t="shared" si="7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855.6</v>
      </c>
      <c r="DL6" s="52">
        <f t="shared" ref="DL6:DT6" si="8">IF(DL8="-",NA(),DL8)</f>
        <v>777.8</v>
      </c>
      <c r="DM6" s="52">
        <f t="shared" si="8"/>
        <v>811.1</v>
      </c>
      <c r="DN6" s="52">
        <f t="shared" si="8"/>
        <v>933.3</v>
      </c>
      <c r="DO6" s="52">
        <f t="shared" si="8"/>
        <v>733.3</v>
      </c>
      <c r="DP6" s="52">
        <f t="shared" si="8"/>
        <v>224.4</v>
      </c>
      <c r="DQ6" s="52">
        <f t="shared" si="8"/>
        <v>251.9</v>
      </c>
      <c r="DR6" s="52">
        <f t="shared" si="8"/>
        <v>291.5</v>
      </c>
      <c r="DS6" s="52">
        <f t="shared" si="8"/>
        <v>313.39999999999998</v>
      </c>
      <c r="DT6" s="52">
        <f t="shared" si="8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9">B8</f>
        <v>2024</v>
      </c>
      <c r="C7" s="48">
        <f t="shared" si="9"/>
        <v>382043</v>
      </c>
      <c r="D7" s="48">
        <f t="shared" si="9"/>
        <v>47</v>
      </c>
      <c r="E7" s="48">
        <f t="shared" si="9"/>
        <v>14</v>
      </c>
      <c r="F7" s="48">
        <f t="shared" si="9"/>
        <v>0</v>
      </c>
      <c r="G7" s="48">
        <f t="shared" si="9"/>
        <v>8</v>
      </c>
      <c r="H7" s="48" t="str">
        <f t="shared" si="9"/>
        <v>愛媛県　八幡浜市</v>
      </c>
      <c r="I7" s="48" t="str">
        <f t="shared" si="9"/>
        <v>新町角駐車場</v>
      </c>
      <c r="J7" s="48" t="str">
        <f t="shared" si="9"/>
        <v>法非適用</v>
      </c>
      <c r="K7" s="48" t="str">
        <f t="shared" si="9"/>
        <v>駐車場整備事業</v>
      </c>
      <c r="L7" s="48" t="str">
        <f t="shared" si="9"/>
        <v>-</v>
      </c>
      <c r="M7" s="48" t="str">
        <f t="shared" si="9"/>
        <v>Ａ３Ｂ１</v>
      </c>
      <c r="N7" s="48" t="str">
        <f t="shared" si="9"/>
        <v>非設置</v>
      </c>
      <c r="O7" s="49" t="str">
        <f t="shared" si="9"/>
        <v>該当数値なし</v>
      </c>
      <c r="P7" s="50" t="str">
        <f t="shared" si="9"/>
        <v>その他駐車場</v>
      </c>
      <c r="Q7" s="50" t="str">
        <f t="shared" si="9"/>
        <v>広場式</v>
      </c>
      <c r="R7" s="51">
        <f t="shared" si="9"/>
        <v>14</v>
      </c>
      <c r="S7" s="50" t="str">
        <f t="shared" si="9"/>
        <v>商業施設</v>
      </c>
      <c r="T7" s="50" t="str">
        <f t="shared" si="9"/>
        <v>無</v>
      </c>
      <c r="U7" s="51">
        <f t="shared" si="9"/>
        <v>179</v>
      </c>
      <c r="V7" s="51">
        <f t="shared" si="9"/>
        <v>9</v>
      </c>
      <c r="W7" s="51">
        <f t="shared" si="9"/>
        <v>120</v>
      </c>
      <c r="X7" s="50" t="str">
        <f t="shared" si="9"/>
        <v>代行制</v>
      </c>
      <c r="Y7" s="52">
        <f>Y8</f>
        <v>41.3</v>
      </c>
      <c r="Z7" s="52">
        <f t="shared" ref="Z7:AH7" si="10">Z8</f>
        <v>46.6</v>
      </c>
      <c r="AA7" s="52">
        <f t="shared" si="10"/>
        <v>55.6</v>
      </c>
      <c r="AB7" s="52">
        <f t="shared" si="10"/>
        <v>34.6</v>
      </c>
      <c r="AC7" s="52">
        <f t="shared" si="10"/>
        <v>80.099999999999994</v>
      </c>
      <c r="AD7" s="52">
        <f t="shared" si="10"/>
        <v>383.4</v>
      </c>
      <c r="AE7" s="52">
        <f t="shared" si="10"/>
        <v>338.4</v>
      </c>
      <c r="AF7" s="52">
        <f t="shared" si="10"/>
        <v>1268.9000000000001</v>
      </c>
      <c r="AG7" s="52">
        <f t="shared" si="10"/>
        <v>2075.9</v>
      </c>
      <c r="AH7" s="52">
        <f t="shared" si="10"/>
        <v>1433.6</v>
      </c>
      <c r="AI7" s="49"/>
      <c r="AJ7" s="52">
        <f>AJ8</f>
        <v>0</v>
      </c>
      <c r="AK7" s="52">
        <f t="shared" ref="AK7:AS7" si="11">AK8</f>
        <v>0</v>
      </c>
      <c r="AL7" s="52">
        <f t="shared" si="11"/>
        <v>0</v>
      </c>
      <c r="AM7" s="52">
        <f t="shared" si="11"/>
        <v>0</v>
      </c>
      <c r="AN7" s="52">
        <f t="shared" si="11"/>
        <v>0</v>
      </c>
      <c r="AO7" s="52">
        <f t="shared" si="11"/>
        <v>10.199999999999999</v>
      </c>
      <c r="AP7" s="52">
        <f t="shared" si="11"/>
        <v>5.0999999999999996</v>
      </c>
      <c r="AQ7" s="52">
        <f t="shared" si="11"/>
        <v>1.9</v>
      </c>
      <c r="AR7" s="52">
        <f t="shared" si="11"/>
        <v>3.3</v>
      </c>
      <c r="AS7" s="52">
        <f t="shared" si="11"/>
        <v>3.8</v>
      </c>
      <c r="AT7" s="49"/>
      <c r="AU7" s="53">
        <f>AU8</f>
        <v>0</v>
      </c>
      <c r="AV7" s="53">
        <f t="shared" ref="AV7:BD7" si="12">AV8</f>
        <v>0</v>
      </c>
      <c r="AW7" s="53">
        <f t="shared" si="12"/>
        <v>0</v>
      </c>
      <c r="AX7" s="53">
        <f t="shared" si="12"/>
        <v>0</v>
      </c>
      <c r="AY7" s="53">
        <f t="shared" si="12"/>
        <v>0</v>
      </c>
      <c r="AZ7" s="53">
        <f t="shared" si="12"/>
        <v>407</v>
      </c>
      <c r="BA7" s="53">
        <f t="shared" si="12"/>
        <v>166</v>
      </c>
      <c r="BB7" s="53">
        <f t="shared" si="12"/>
        <v>18</v>
      </c>
      <c r="BC7" s="53">
        <f t="shared" si="12"/>
        <v>22</v>
      </c>
      <c r="BD7" s="53">
        <f t="shared" si="12"/>
        <v>59</v>
      </c>
      <c r="BE7" s="51"/>
      <c r="BF7" s="52">
        <f>BF8</f>
        <v>59.3</v>
      </c>
      <c r="BG7" s="52">
        <f t="shared" ref="BG7:BO7" si="13">BG8</f>
        <v>69.3</v>
      </c>
      <c r="BH7" s="52">
        <f t="shared" si="13"/>
        <v>74.3</v>
      </c>
      <c r="BI7" s="52">
        <f t="shared" si="13"/>
        <v>-74.2</v>
      </c>
      <c r="BJ7" s="52">
        <f t="shared" si="13"/>
        <v>76.3</v>
      </c>
      <c r="BK7" s="52">
        <f t="shared" si="13"/>
        <v>-122.5</v>
      </c>
      <c r="BL7" s="52">
        <f t="shared" si="13"/>
        <v>8.5</v>
      </c>
      <c r="BM7" s="52">
        <f t="shared" si="13"/>
        <v>26.6</v>
      </c>
      <c r="BN7" s="52">
        <f t="shared" si="13"/>
        <v>35.4</v>
      </c>
      <c r="BO7" s="52">
        <f t="shared" si="13"/>
        <v>27.3</v>
      </c>
      <c r="BP7" s="49"/>
      <c r="BQ7" s="53">
        <f>BQ8</f>
        <v>832</v>
      </c>
      <c r="BR7" s="53">
        <f t="shared" ref="BR7:BZ7" si="14">BR8</f>
        <v>1063</v>
      </c>
      <c r="BS7" s="53">
        <f t="shared" si="14"/>
        <v>1362</v>
      </c>
      <c r="BT7" s="53">
        <f t="shared" si="14"/>
        <v>-1824</v>
      </c>
      <c r="BU7" s="53">
        <f t="shared" si="14"/>
        <v>2113</v>
      </c>
      <c r="BV7" s="53">
        <f t="shared" si="14"/>
        <v>2576</v>
      </c>
      <c r="BW7" s="53">
        <f t="shared" si="14"/>
        <v>4153</v>
      </c>
      <c r="BX7" s="53">
        <f t="shared" si="14"/>
        <v>6140</v>
      </c>
      <c r="BY7" s="53">
        <f t="shared" si="14"/>
        <v>9344</v>
      </c>
      <c r="BZ7" s="53">
        <f t="shared" si="14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49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1061.4000000000001</v>
      </c>
      <c r="DA7" s="52">
        <f t="shared" ref="DA7:DI7" si="15">DA8</f>
        <v>797.1</v>
      </c>
      <c r="DB7" s="52">
        <f t="shared" si="15"/>
        <v>521.4</v>
      </c>
      <c r="DC7" s="52">
        <f t="shared" si="15"/>
        <v>431.6</v>
      </c>
      <c r="DD7" s="52">
        <f t="shared" si="15"/>
        <v>322.3</v>
      </c>
      <c r="DE7" s="52">
        <f t="shared" si="15"/>
        <v>70.3</v>
      </c>
      <c r="DF7" s="52">
        <f t="shared" si="15"/>
        <v>70</v>
      </c>
      <c r="DG7" s="52">
        <f t="shared" si="15"/>
        <v>47.6</v>
      </c>
      <c r="DH7" s="52">
        <f t="shared" si="15"/>
        <v>35.9</v>
      </c>
      <c r="DI7" s="52">
        <f t="shared" si="15"/>
        <v>24.8</v>
      </c>
      <c r="DJ7" s="49"/>
      <c r="DK7" s="52">
        <f>DK8</f>
        <v>855.6</v>
      </c>
      <c r="DL7" s="52">
        <f t="shared" ref="DL7:DT7" si="16">DL8</f>
        <v>777.8</v>
      </c>
      <c r="DM7" s="52">
        <f t="shared" si="16"/>
        <v>811.1</v>
      </c>
      <c r="DN7" s="52">
        <f t="shared" si="16"/>
        <v>933.3</v>
      </c>
      <c r="DO7" s="52">
        <f t="shared" si="16"/>
        <v>733.3</v>
      </c>
      <c r="DP7" s="52">
        <f t="shared" si="16"/>
        <v>224.4</v>
      </c>
      <c r="DQ7" s="52">
        <f t="shared" si="16"/>
        <v>251.9</v>
      </c>
      <c r="DR7" s="52">
        <f t="shared" si="16"/>
        <v>291.5</v>
      </c>
      <c r="DS7" s="52">
        <f t="shared" si="16"/>
        <v>313.39999999999998</v>
      </c>
      <c r="DT7" s="52">
        <f t="shared" si="16"/>
        <v>324</v>
      </c>
      <c r="DU7" s="49"/>
    </row>
    <row r="8" spans="1:125" s="54" customFormat="1" x14ac:dyDescent="0.15">
      <c r="A8" s="37"/>
      <c r="B8" s="55">
        <v>2024</v>
      </c>
      <c r="C8" s="55">
        <v>382043</v>
      </c>
      <c r="D8" s="55">
        <v>47</v>
      </c>
      <c r="E8" s="55">
        <v>14</v>
      </c>
      <c r="F8" s="55">
        <v>0</v>
      </c>
      <c r="G8" s="55">
        <v>8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14</v>
      </c>
      <c r="S8" s="57" t="s">
        <v>119</v>
      </c>
      <c r="T8" s="57" t="s">
        <v>120</v>
      </c>
      <c r="U8" s="58">
        <v>179</v>
      </c>
      <c r="V8" s="58">
        <v>9</v>
      </c>
      <c r="W8" s="58">
        <v>120</v>
      </c>
      <c r="X8" s="57" t="s">
        <v>121</v>
      </c>
      <c r="Y8" s="59">
        <v>41.3</v>
      </c>
      <c r="Z8" s="59">
        <v>46.6</v>
      </c>
      <c r="AA8" s="59">
        <v>55.6</v>
      </c>
      <c r="AB8" s="59">
        <v>34.6</v>
      </c>
      <c r="AC8" s="59">
        <v>80.099999999999994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59.3</v>
      </c>
      <c r="BG8" s="59">
        <v>69.3</v>
      </c>
      <c r="BH8" s="59">
        <v>74.3</v>
      </c>
      <c r="BI8" s="59">
        <v>-74.2</v>
      </c>
      <c r="BJ8" s="59">
        <v>76.3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832</v>
      </c>
      <c r="BR8" s="60">
        <v>1063</v>
      </c>
      <c r="BS8" s="60">
        <v>1362</v>
      </c>
      <c r="BT8" s="61">
        <v>-1824</v>
      </c>
      <c r="BU8" s="61">
        <v>2113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49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1061.4000000000001</v>
      </c>
      <c r="DA8" s="59">
        <v>797.1</v>
      </c>
      <c r="DB8" s="59">
        <v>521.4</v>
      </c>
      <c r="DC8" s="59">
        <v>431.6</v>
      </c>
      <c r="DD8" s="59">
        <v>322.3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855.6</v>
      </c>
      <c r="DL8" s="59">
        <v>777.8</v>
      </c>
      <c r="DM8" s="59">
        <v>811.1</v>
      </c>
      <c r="DN8" s="59">
        <v>933.3</v>
      </c>
      <c r="DO8" s="59">
        <v>733.3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濱口　唯</cp:lastModifiedBy>
  <dcterms:created xsi:type="dcterms:W3CDTF">2025-12-12T09:33:21Z</dcterms:created>
  <dcterms:modified xsi:type="dcterms:W3CDTF">2026-01-23T00:55:24Z</dcterms:modified>
  <cp:category/>
</cp:coreProperties>
</file>