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4_八幡浜市\"/>
    </mc:Choice>
  </mc:AlternateContent>
  <xr:revisionPtr revIDLastSave="0" documentId="13_ncr:1_{FE14EB61-91E6-478F-A8C3-07D06716761C}" xr6:coauthVersionLast="47" xr6:coauthVersionMax="47" xr10:uidLastSave="{00000000-0000-0000-0000-000000000000}"/>
  <workbookProtection workbookAlgorithmName="SHA-512" workbookHashValue="TR99q57kzzKw2NjD5xZ5KFYAhOYO5eNVsZ/M5PROsvJFpfihkZoVcEnob6j0LkJgplMe3ilmDF1j86A1c9OYTg==" workbookSaltValue="S/1IAm/VTAPQXR82731Cig==" workbookSpinCount="100000" lockStructure="1"/>
  <bookViews>
    <workbookView xWindow="-120" yWindow="-12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 l="1"/>
  <c r="MI76" i="4"/>
  <c r="HJ51" i="4"/>
  <c r="MA30" i="4"/>
  <c r="CS51" i="4"/>
  <c r="CS30" i="4"/>
  <c r="BZ76" i="4"/>
  <c r="MA51" i="4"/>
  <c r="IT76" i="4"/>
  <c r="HJ30" i="4"/>
  <c r="C11" i="5"/>
  <c r="D11" i="5"/>
  <c r="E11" i="5"/>
  <c r="B11" i="5"/>
  <c r="BG30" i="4" l="1"/>
  <c r="AV76" i="4"/>
  <c r="LE76" i="4"/>
  <c r="FX51" i="4"/>
  <c r="KO30" i="4"/>
  <c r="HP76" i="4"/>
  <c r="BG51" i="4"/>
  <c r="FX30" i="4"/>
  <c r="KO51" i="4"/>
  <c r="BK76" i="4"/>
  <c r="LH51" i="4"/>
  <c r="LH30" i="4"/>
  <c r="IE76" i="4"/>
  <c r="BZ51" i="4"/>
  <c r="GQ30" i="4"/>
  <c r="BZ30" i="4"/>
  <c r="LT76" i="4"/>
  <c r="GQ51" i="4"/>
  <c r="HA76" i="4"/>
  <c r="AN51" i="4"/>
  <c r="FE30" i="4"/>
  <c r="AN30" i="4"/>
  <c r="AG76" i="4"/>
  <c r="JV51" i="4"/>
  <c r="KP76" i="4"/>
  <c r="FE51" i="4"/>
  <c r="JV30" i="4"/>
  <c r="KA76" i="4"/>
  <c r="EL51" i="4"/>
  <c r="JC30" i="4"/>
  <c r="U30" i="4"/>
  <c r="R76" i="4"/>
  <c r="JC51" i="4"/>
  <c r="GL76" i="4"/>
  <c r="U51" i="4"/>
  <c r="EL30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<sst xmlns="http://schemas.openxmlformats.org/spreadsheetml/2006/main" count="278" uniqueCount="131">
  <si>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</si>
  <si>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</si>
  <si>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</si>
  <si>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</si>
  <si>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</si>
  <si>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</si>
  <si>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</si>
  <si>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</si>
  <si>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</si>
  <si>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</si>
  <si>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</si>
  <si>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</si>
  <si>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</si>
  <si>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</si>
  <si>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</si>
  <si>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</si>
  <si>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</si>
  <si>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</si>
  <si>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</si>
  <si>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</si>
  <si>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</si>
  <si>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</si>
  <si>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</si>
  <si>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</si>
  <si>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</si>
  <si>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</si>
  <si>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</si>
  <si>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</si>
  <si>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</si>
  <si>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</si>
  <si>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</si>
  <si>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</si>
  <si>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</si>
  <si>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</si>
  <si>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</si>
  <si>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</si>
  <si>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</si>
  <si>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</si>
  <si>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</si>
  <si>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</si>
  <si>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</si>
  <si>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</si>
  <si>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</si>
  <si>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</si>
  <si>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</si>
  <si>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</si>
  <si>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</si>
  <si>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</si>
  <si>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</si>
  <si>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</si>
  <si>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</si>
  <si>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</si>
  <si>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</si>
  <si>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</si>
  <si>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</si>
  <si>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</si>
  <si>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</si>
  <si>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</si>
  <si>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</si>
  <si>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</si>
  <si>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</si>
  <si>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</si>
  <si>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</si>
  <si>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</si>
  <si>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</si>
  <si>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</si>
  <si>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</si>
  <si>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</si>
  <si>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</si>
  <si>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</si>
  <si>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</si>
  <si>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</si>
  <si>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</si>
  <si>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</si>
  <si>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</si>
  <si>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</si>
  <si>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</si>
  <si>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</si>
  <si>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</si>
  <si>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</si>
  <si>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</si>
  <si>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</si>
  <si>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</si>
  <si>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</si>
  <si>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</si>
  <si>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</si>
  <si>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</si>
  <si>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</si>
  <si>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</si>
  <si>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</si>
  <si>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</si>
  <si>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</si>
  <si>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</si>
  <si>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</si>
  <si>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</si>
  <si>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</si>
  <si>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</si>
  <si>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</si>
  <si>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</si>
  <si>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</si>
  <si>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</si>
  <si>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</si>
  <si>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</si>
  <si>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</si>
  <si>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</si>
  <si>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</si>
  <si>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</si>
  <si>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</si>
  <si>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</si>
  <si>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</si>
  <si>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千代田町ちゃんぽん駐車場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</si>
  <si>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</si>
  <si>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</si>
  <si>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</si>
  <si>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</si>
  <si>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</si>
  <si>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</si>
  <si>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</si>
  <si>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</si>
  <si>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</si>
  <si>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</si>
  <si>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</si>
  <si>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</si>
  <si>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</si>
  <si>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</si>
  <si>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</si>
  <si>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</si>
  <si>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類似施設平均値を下回っているが、一定の利用があり、収益は安定している。
④売上高GOP比率
⑤EBITDA
　売上高GDP比率は類似施設平均値を上回っており、前年並みで推移している。
　EBITDAは、収容台数が18台と小規模であり利益が小さいことから、類似施設平均値を下回っていると考えられる。</t>
    <rPh sb="1" eb="4">
      <t>シュウエキテキ</t>
    </rPh>
    <rPh sb="4" eb="8">
      <t>シュウシヒリツ</t>
    </rPh>
    <rPh sb="10" eb="12">
      <t>ルイジ</t>
    </rPh>
    <rPh sb="12" eb="14">
      <t>シセツ</t>
    </rPh>
    <rPh sb="14" eb="17">
      <t>ヘイキンチ</t>
    </rPh>
    <rPh sb="18" eb="20">
      <t>シタマワ</t>
    </rPh>
    <rPh sb="26" eb="28">
      <t>イッテイ</t>
    </rPh>
    <rPh sb="29" eb="31">
      <t>リヨウ</t>
    </rPh>
    <rPh sb="35" eb="37">
      <t>シュウエキ</t>
    </rPh>
    <rPh sb="38" eb="40">
      <t>アンテイ</t>
    </rPh>
    <rPh sb="48" eb="51">
      <t>ウリアゲダカ</t>
    </rPh>
    <rPh sb="54" eb="56">
      <t>ヒリツ</t>
    </rPh>
    <rPh sb="66" eb="69">
      <t>ウリアゲダカ</t>
    </rPh>
    <rPh sb="72" eb="74">
      <t>ヒリツ</t>
    </rPh>
    <rPh sb="75" eb="77">
      <t>ルイジ</t>
    </rPh>
    <rPh sb="77" eb="79">
      <t>シセツ</t>
    </rPh>
    <rPh sb="79" eb="82">
      <t>ヘイキンチ</t>
    </rPh>
    <rPh sb="83" eb="85">
      <t>ウワマワ</t>
    </rPh>
    <rPh sb="90" eb="92">
      <t>ゼンネン</t>
    </rPh>
    <rPh sb="92" eb="93">
      <t>ナ</t>
    </rPh>
    <rPh sb="95" eb="97">
      <t>スイイ</t>
    </rPh>
    <rPh sb="112" eb="116">
      <t>シュウヨウダイスウ</t>
    </rPh>
    <rPh sb="119" eb="120">
      <t>ダイ</t>
    </rPh>
    <rPh sb="121" eb="124">
      <t>ショウキボ</t>
    </rPh>
    <rPh sb="127" eb="129">
      <t>リエキ</t>
    </rPh>
    <rPh sb="130" eb="131">
      <t>チイ</t>
    </rPh>
    <rPh sb="138" eb="142">
      <t>ルイジシセツ</t>
    </rPh>
    <rPh sb="142" eb="144">
      <t>ヘイキン</t>
    </rPh>
    <rPh sb="144" eb="145">
      <t>チ</t>
    </rPh>
    <rPh sb="146" eb="148">
      <t>シタマワ</t>
    </rPh>
    <rPh sb="153" eb="154">
      <t>カンガ</t>
    </rPh>
    <phoneticPr fontId="5"/>
  </si>
  <si>
    <t>　稼働率に減少がみられるが、その他の指数については現状を維持している。小規模な駐車場ではあるが、中心市街地に位置しているため、買い物客を含め利用者は多い。</t>
    <rPh sb="1" eb="4">
      <t>カドウリツ</t>
    </rPh>
    <rPh sb="5" eb="7">
      <t>ゲンショウ</t>
    </rPh>
    <rPh sb="16" eb="17">
      <t>ホカ</t>
    </rPh>
    <rPh sb="18" eb="20">
      <t>シスウ</t>
    </rPh>
    <rPh sb="25" eb="27">
      <t>ゲンジョウ</t>
    </rPh>
    <rPh sb="28" eb="30">
      <t>イジ</t>
    </rPh>
    <rPh sb="35" eb="38">
      <t>ショウキボ</t>
    </rPh>
    <rPh sb="39" eb="42">
      <t>チュウシャジョウ</t>
    </rPh>
    <rPh sb="48" eb="53">
      <t>チュウシンシガイチ</t>
    </rPh>
    <rPh sb="54" eb="56">
      <t>イチ</t>
    </rPh>
    <rPh sb="63" eb="64">
      <t>カ</t>
    </rPh>
    <rPh sb="65" eb="67">
      <t>モノキャク</t>
    </rPh>
    <rPh sb="68" eb="69">
      <t>フク</t>
    </rPh>
    <rPh sb="70" eb="73">
      <t>リヨウシャ</t>
    </rPh>
    <rPh sb="74" eb="75">
      <t>オオ</t>
    </rPh>
    <phoneticPr fontId="5"/>
  </si>
  <si>
    <t>⑪稼働率
　中心市街地に位置するため、類似施設平均値を上回っているが、前年と比較すると減少している。</t>
    <rPh sb="1" eb="4">
      <t>カドウリツ</t>
    </rPh>
    <rPh sb="6" eb="8">
      <t>チュウシン</t>
    </rPh>
    <rPh sb="8" eb="11">
      <t>シガイチ</t>
    </rPh>
    <rPh sb="12" eb="14">
      <t>イチ</t>
    </rPh>
    <rPh sb="19" eb="25">
      <t>ルイジシセツヘイキン</t>
    </rPh>
    <rPh sb="25" eb="26">
      <t>チ</t>
    </rPh>
    <rPh sb="27" eb="29">
      <t>ウワマワ</t>
    </rPh>
    <rPh sb="35" eb="37">
      <t>ゼンネン</t>
    </rPh>
    <rPh sb="38" eb="40">
      <t>ヒカク</t>
    </rPh>
    <rPh sb="43" eb="45">
      <t>ゲンショウ</t>
    </rPh>
    <phoneticPr fontId="5"/>
  </si>
  <si>
    <t>⑧設備投資見込額
　平面駐車場であり、比較的新しい施設であるため、大きな改修等の新たな設備投資は見込んでいない。
⑩企業債残高対料金収入比率
　駐車場新設に係る企業債を償還しているため、類似施設平均値を上回っている。</t>
    <rPh sb="1" eb="5">
      <t>セツビトウシ</t>
    </rPh>
    <rPh sb="5" eb="8">
      <t>ミコミガク</t>
    </rPh>
    <rPh sb="10" eb="15">
      <t>ヘイメンチュウシャジョウ</t>
    </rPh>
    <rPh sb="19" eb="22">
      <t>ヒカクテキ</t>
    </rPh>
    <rPh sb="22" eb="23">
      <t>アタラ</t>
    </rPh>
    <rPh sb="25" eb="27">
      <t>シセツ</t>
    </rPh>
    <rPh sb="33" eb="34">
      <t>オオ</t>
    </rPh>
    <rPh sb="36" eb="39">
      <t>カイシュウトウ</t>
    </rPh>
    <rPh sb="40" eb="41">
      <t>アラ</t>
    </rPh>
    <rPh sb="43" eb="47">
      <t>セツビトウシ</t>
    </rPh>
    <rPh sb="48" eb="50">
      <t>ミコ</t>
    </rPh>
    <rPh sb="59" eb="64">
      <t>キギョウサイザンダカ</t>
    </rPh>
    <rPh sb="64" eb="65">
      <t>タイ</t>
    </rPh>
    <rPh sb="65" eb="67">
      <t>リョウキン</t>
    </rPh>
    <rPh sb="67" eb="69">
      <t>シュウニュウ</t>
    </rPh>
    <rPh sb="69" eb="71">
      <t>ヒリツ</t>
    </rPh>
    <rPh sb="73" eb="76">
      <t>チュウシャジョウ</t>
    </rPh>
    <rPh sb="76" eb="78">
      <t>シンセツ</t>
    </rPh>
    <rPh sb="79" eb="80">
      <t>カカ</t>
    </rPh>
    <rPh sb="81" eb="84">
      <t>キギョウサイ</t>
    </rPh>
    <rPh sb="85" eb="87">
      <t>ショウカン</t>
    </rPh>
    <rPh sb="94" eb="98">
      <t>ルイジシセツ</t>
    </rPh>
    <rPh sb="98" eb="101">
      <t>ヘイキンチ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</si>
</sst>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161.30000000000001</c:v>
                </c:pt>
                <c:pt idx="1">
                  <c:v>71.599999999999994</c:v>
                </c:pt>
                <c:pt idx="2">
                  <c:v>41.9</c:v>
                </c:pt>
                <c:pt idx="3">
                  <c:v>63</c:v>
                </c:pt>
                <c:pt idx="4">
                  <c:v>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2-470D-9E2D-21E16C705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2-470D-9E2D-21E16C705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4365.8999999999996</c:v>
                </c:pt>
                <c:pt idx="1">
                  <c:v>3712.6</c:v>
                </c:pt>
                <c:pt idx="2">
                  <c:v>2575</c:v>
                </c:pt>
                <c:pt idx="3">
                  <c:v>1315</c:v>
                </c:pt>
                <c:pt idx="4">
                  <c:v>1158.9000000000001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8-4804-9DF7-9AE0047BF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8-4804-9DF7-9AE0047BF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4DF-4639-944D-61B04B208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F-4639-944D-61B04B208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9C6-4834-A539-256068C1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6-4834-A539-256068C1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C-4324-B49B-744F943F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C-4324-B49B-744F943F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5-430B-A181-BB03ED2C7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5-430B-A181-BB03ED2C7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366.7</c:v>
                </c:pt>
                <c:pt idx="1">
                  <c:v>422.2</c:v>
                </c:pt>
                <c:pt idx="2">
                  <c:v>461.1</c:v>
                </c:pt>
                <c:pt idx="3">
                  <c:v>561.1</c:v>
                </c:pt>
                <c:pt idx="4">
                  <c:v>427.8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A-4DF1-B016-F1F3C90FB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A-4DF1-B016-F1F3C90FB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44.2</c:v>
                </c:pt>
                <c:pt idx="1">
                  <c:v>47.4</c:v>
                </c:pt>
                <c:pt idx="2">
                  <c:v>65</c:v>
                </c:pt>
                <c:pt idx="3">
                  <c:v>77.8</c:v>
                </c:pt>
                <c:pt idx="4">
                  <c:v>78.3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4-4D8B-A43F-98E4593C9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4-4D8B-A43F-98E4593C9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576</c:v>
                </c:pt>
                <c:pt idx="1">
                  <c:v>709</c:v>
                </c:pt>
                <c:pt idx="2">
                  <c:v>1302</c:v>
                </c:pt>
                <c:pt idx="3">
                  <c:v>2769</c:v>
                </c:pt>
                <c:pt idx="4">
                  <c:v>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8-45F7-A5D5-0825CAD8D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8-45F7-A5D5-0825CAD8D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X15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千代田町ちゃんぽん駐車場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493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117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120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127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161.30000000000001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71.599999999999994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41.9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63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64.2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366.7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422.2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461.1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561.1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427.8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130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129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44.2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47.4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65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77.8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78.3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576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709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1302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2769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2835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128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54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4365.8999999999996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3712.6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2575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1315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1158.9000000000001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MrGMBcxYhlO9vXpUyWz6cAS1XNsredHgK05XEE385URRjXDHhmZJoJ8NR80nnw12/1q9PP7aI7tYWJzkOpUbYA==" saltValue="79bac/AUrtIW3Avjcl/fs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91</v>
      </c>
      <c r="CE5" s="47" t="s">
        <v>101</v>
      </c>
      <c r="CF5" s="47" t="s">
        <v>102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101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103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104</v>
      </c>
      <c r="B6" s="48">
        <f>B8</f>
        <v>2024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愛媛県八幡浜市</v>
      </c>
      <c r="I6" s="48" t="str">
        <f t="shared" si="1"/>
        <v>千代田町ちゃんぽん駐車場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7</v>
      </c>
      <c r="S6" s="50" t="str">
        <f t="shared" si="1"/>
        <v>商業施設</v>
      </c>
      <c r="T6" s="50" t="str">
        <f t="shared" si="1"/>
        <v>無</v>
      </c>
      <c r="U6" s="51">
        <f t="shared" si="1"/>
        <v>493</v>
      </c>
      <c r="V6" s="51">
        <f t="shared" si="1"/>
        <v>18</v>
      </c>
      <c r="W6" s="51">
        <f t="shared" si="1"/>
        <v>120</v>
      </c>
      <c r="X6" s="50" t="str">
        <f t="shared" si="1"/>
        <v>代行制</v>
      </c>
      <c r="Y6" s="52">
        <f>IF(Y8="-",NA(),Y8)</f>
        <v>161.30000000000001</v>
      </c>
      <c r="Z6" s="52">
        <f t="shared" ref="Z6:AH6" si="2">IF(Z8="-",NA(),Z8)</f>
        <v>71.599999999999994</v>
      </c>
      <c r="AA6" s="52">
        <f t="shared" si="2"/>
        <v>41.9</v>
      </c>
      <c r="AB6" s="52">
        <f t="shared" si="2"/>
        <v>63</v>
      </c>
      <c r="AC6" s="52">
        <f t="shared" si="2"/>
        <v>64.2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44.2</v>
      </c>
      <c r="BG6" s="52">
        <f t="shared" ref="BG6:BO6" si="5">IF(BG8="-",NA(),BG8)</f>
        <v>47.4</v>
      </c>
      <c r="BH6" s="52">
        <f t="shared" si="5"/>
        <v>65</v>
      </c>
      <c r="BI6" s="52">
        <f t="shared" si="5"/>
        <v>77.8</v>
      </c>
      <c r="BJ6" s="52">
        <f t="shared" si="5"/>
        <v>78.3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576</v>
      </c>
      <c r="BR6" s="53">
        <f t="shared" ref="BR6:BZ6" si="6">IF(BR8="-",NA(),BR8)</f>
        <v>709</v>
      </c>
      <c r="BS6" s="53">
        <f t="shared" si="6"/>
        <v>1302</v>
      </c>
      <c r="BT6" s="53">
        <f t="shared" si="6"/>
        <v>2769</v>
      </c>
      <c r="BU6" s="53">
        <f t="shared" si="6"/>
        <v>2835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54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4365.8999999999996</v>
      </c>
      <c r="DA6" s="52">
        <f t="shared" ref="DA6:DI6" si="8">IF(DA8="-",NA(),DA8)</f>
        <v>3712.6</v>
      </c>
      <c r="DB6" s="52">
        <f t="shared" si="8"/>
        <v>2575</v>
      </c>
      <c r="DC6" s="52">
        <f t="shared" si="8"/>
        <v>1315</v>
      </c>
      <c r="DD6" s="52">
        <f t="shared" si="8"/>
        <v>1158.9000000000001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366.7</v>
      </c>
      <c r="DL6" s="52">
        <f t="shared" ref="DL6:DT6" si="9">IF(DL8="-",NA(),DL8)</f>
        <v>422.2</v>
      </c>
      <c r="DM6" s="52">
        <f t="shared" si="9"/>
        <v>461.1</v>
      </c>
      <c r="DN6" s="52">
        <f t="shared" si="9"/>
        <v>561.1</v>
      </c>
      <c r="DO6" s="52">
        <f t="shared" si="9"/>
        <v>427.8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107</v>
      </c>
      <c r="B7" s="48">
        <f t="shared" ref="B7:X7" si="10">B8</f>
        <v>2024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八幡浜市</v>
      </c>
      <c r="I7" s="48" t="str">
        <f t="shared" si="10"/>
        <v>千代田町ちゃんぽん駐車場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7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493</v>
      </c>
      <c r="V7" s="51">
        <f t="shared" si="10"/>
        <v>18</v>
      </c>
      <c r="W7" s="51">
        <f t="shared" si="10"/>
        <v>120</v>
      </c>
      <c r="X7" s="50" t="str">
        <f t="shared" si="10"/>
        <v>代行制</v>
      </c>
      <c r="Y7" s="52">
        <f>Y8</f>
        <v>161.30000000000001</v>
      </c>
      <c r="Z7" s="52">
        <f t="shared" ref="Z7:AH7" si="11">Z8</f>
        <v>71.599999999999994</v>
      </c>
      <c r="AA7" s="52">
        <f t="shared" si="11"/>
        <v>41.9</v>
      </c>
      <c r="AB7" s="52">
        <f t="shared" si="11"/>
        <v>63</v>
      </c>
      <c r="AC7" s="52">
        <f t="shared" si="11"/>
        <v>64.2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44.2</v>
      </c>
      <c r="BG7" s="52">
        <f t="shared" ref="BG7:BO7" si="14">BG8</f>
        <v>47.4</v>
      </c>
      <c r="BH7" s="52">
        <f t="shared" si="14"/>
        <v>65</v>
      </c>
      <c r="BI7" s="52">
        <f t="shared" si="14"/>
        <v>77.8</v>
      </c>
      <c r="BJ7" s="52">
        <f t="shared" si="14"/>
        <v>78.3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576</v>
      </c>
      <c r="BR7" s="53">
        <f t="shared" ref="BR7:BZ7" si="15">BR8</f>
        <v>709</v>
      </c>
      <c r="BS7" s="53">
        <f t="shared" si="15"/>
        <v>1302</v>
      </c>
      <c r="BT7" s="53">
        <f t="shared" si="15"/>
        <v>2769</v>
      </c>
      <c r="BU7" s="53">
        <f t="shared" si="15"/>
        <v>2835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54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4365.8999999999996</v>
      </c>
      <c r="DA7" s="52">
        <f t="shared" ref="DA7:DI7" si="16">DA8</f>
        <v>3712.6</v>
      </c>
      <c r="DB7" s="52">
        <f t="shared" si="16"/>
        <v>2575</v>
      </c>
      <c r="DC7" s="52">
        <f t="shared" si="16"/>
        <v>1315</v>
      </c>
      <c r="DD7" s="52">
        <f t="shared" si="16"/>
        <v>1158.9000000000001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366.7</v>
      </c>
      <c r="DL7" s="52">
        <f t="shared" ref="DL7:DT7" si="17">DL8</f>
        <v>422.2</v>
      </c>
      <c r="DM7" s="52">
        <f t="shared" si="17"/>
        <v>461.1</v>
      </c>
      <c r="DN7" s="52">
        <f t="shared" si="17"/>
        <v>561.1</v>
      </c>
      <c r="DO7" s="52">
        <f t="shared" si="17"/>
        <v>427.8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382043</v>
      </c>
      <c r="D8" s="55">
        <v>47</v>
      </c>
      <c r="E8" s="55">
        <v>14</v>
      </c>
      <c r="F8" s="55">
        <v>0</v>
      </c>
      <c r="G8" s="55">
        <v>9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7</v>
      </c>
      <c r="S8" s="57" t="s">
        <v>119</v>
      </c>
      <c r="T8" s="57" t="s">
        <v>120</v>
      </c>
      <c r="U8" s="58">
        <v>493</v>
      </c>
      <c r="V8" s="58">
        <v>18</v>
      </c>
      <c r="W8" s="58">
        <v>120</v>
      </c>
      <c r="X8" s="57" t="s">
        <v>121</v>
      </c>
      <c r="Y8" s="59">
        <v>161.30000000000001</v>
      </c>
      <c r="Z8" s="59">
        <v>71.599999999999994</v>
      </c>
      <c r="AA8" s="59">
        <v>41.9</v>
      </c>
      <c r="AB8" s="59">
        <v>63</v>
      </c>
      <c r="AC8" s="59">
        <v>64.2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44.2</v>
      </c>
      <c r="BG8" s="59">
        <v>47.4</v>
      </c>
      <c r="BH8" s="59">
        <v>65</v>
      </c>
      <c r="BI8" s="59">
        <v>77.8</v>
      </c>
      <c r="BJ8" s="59">
        <v>78.3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576</v>
      </c>
      <c r="BR8" s="60">
        <v>709</v>
      </c>
      <c r="BS8" s="60">
        <v>1302</v>
      </c>
      <c r="BT8" s="61">
        <v>2769</v>
      </c>
      <c r="BU8" s="61">
        <v>2835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54</v>
      </c>
      <c r="CN8" s="58">
        <v>0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4365.8999999999996</v>
      </c>
      <c r="DA8" s="59">
        <v>3712.6</v>
      </c>
      <c r="DB8" s="59">
        <v>2575</v>
      </c>
      <c r="DC8" s="59">
        <v>1315</v>
      </c>
      <c r="DD8" s="59">
        <v>1158.9000000000001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366.7</v>
      </c>
      <c r="DL8" s="59">
        <v>422.2</v>
      </c>
      <c r="DM8" s="59">
        <v>461.1</v>
      </c>
      <c r="DN8" s="59">
        <v>561.1</v>
      </c>
      <c r="DO8" s="59">
        <v>427.8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髙岡光</cp:lastModifiedBy>
  <dcterms:created xsi:type="dcterms:W3CDTF">2025-12-12T09:33:22Z</dcterms:created>
  <dcterms:modified xsi:type="dcterms:W3CDTF">2026-02-16T04:19:40Z</dcterms:modified>
  <cp:category/>
</cp:coreProperties>
</file>