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商工観光課\100_庶務係\◆第3係\■第３係\02-2　公営企業関係\R07\【R080120】【〆切：2６（金）】公営企業に係る経営比較分析表（令和６年度決算）の分析等について（依頼）\02　提出用\"/>
    </mc:Choice>
  </mc:AlternateContent>
  <xr:revisionPtr revIDLastSave="0" documentId="13_ncr:1_{9363CB2E-507C-4961-813D-122D33BF631A}" xr6:coauthVersionLast="47" xr6:coauthVersionMax="47" xr10:uidLastSave="{00000000-0000-0000-0000-000000000000}"/>
  <workbookProtection workbookAlgorithmName="SHA-512" workbookHashValue="jpWOVQDD5TRhB4S70B0gydHtM0k4eF8alZEKN04kckEYr9ELeVmPNpAMXfGb0mjwIzkSfZ5fvT+emI6FaiM2YA==" workbookSaltValue="VkLew0+fwKN0F+8REWuqtQ==" workbookSpinCount="100000" lockStructure="1"/>
  <bookViews>
    <workbookView xWindow="75" yWindow="2115" windowWidth="23055" windowHeight="13365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JQ8" i="4"/>
  <c r="HX8" i="4"/>
  <c r="FJ8" i="4"/>
  <c r="CF8" i="4"/>
  <c r="AQ8" i="4"/>
  <c r="B8" i="4"/>
  <c r="B6" i="4" l="1"/>
  <c r="IE76" i="4"/>
  <c r="BZ51" i="4"/>
  <c r="GQ30" i="4"/>
  <c r="BZ30" i="4"/>
  <c r="BK76" i="4"/>
  <c r="LH51" i="4"/>
  <c r="LT76" i="4"/>
  <c r="GQ51" i="4"/>
  <c r="LH30" i="4"/>
  <c r="B11" i="5"/>
  <c r="F11" i="5"/>
  <c r="C11" i="5"/>
  <c r="D11" i="5"/>
  <c r="MI76" i="4" l="1"/>
  <c r="CS30" i="4"/>
  <c r="BZ76" i="4"/>
  <c r="MA51" i="4"/>
  <c r="HJ51" i="4"/>
  <c r="MA30" i="4"/>
  <c r="IT76" i="4"/>
  <c r="CS51" i="4"/>
  <c r="HJ30" i="4"/>
  <c r="JC30" i="4"/>
  <c r="U30" i="4"/>
  <c r="R76" i="4"/>
  <c r="JC51" i="4"/>
  <c r="KA76" i="4"/>
  <c r="EL51" i="4"/>
  <c r="GL76" i="4"/>
  <c r="U51" i="4"/>
  <c r="EL30" i="4"/>
  <c r="KO51" i="4"/>
  <c r="LE76" i="4"/>
  <c r="FX51" i="4"/>
  <c r="KO30" i="4"/>
  <c r="HP76" i="4"/>
  <c r="BG51" i="4"/>
  <c r="FX30" i="4"/>
  <c r="BG30" i="4"/>
  <c r="AV76" i="4"/>
  <c r="AG76" i="4"/>
  <c r="JV51" i="4"/>
  <c r="KP76" i="4"/>
  <c r="FE51" i="4"/>
  <c r="JV30" i="4"/>
  <c r="HA76" i="4"/>
  <c r="AN51" i="4"/>
  <c r="FE30" i="4"/>
  <c r="AN30" i="4"/>
</calcChain>
</file>

<file path=xl/sharedStrings.xml><?xml version="1.0" encoding="utf-8"?>
<sst xmlns="http://schemas.openxmlformats.org/spreadsheetml/2006/main" count="278" uniqueCount="130">
  <si>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</si>
  <si>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</si>
  <si>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</si>
  <si>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</si>
  <si>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</si>
  <si>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</si>
  <si>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</si>
  <si>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</si>
  <si>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</si>
  <si>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</si>
  <si>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</si>
  <si>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</si>
  <si>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</si>
  <si>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</si>
  <si>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</si>
  <si>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</si>
  <si>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</si>
  <si>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</si>
  <si>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</si>
  <si>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</si>
  <si>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</si>
  <si>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</si>
  <si>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</si>
  <si>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</si>
  <si>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</si>
  <si>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</si>
  <si>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</si>
  <si>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</si>
  <si>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</si>
  <si>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</si>
  <si>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</si>
  <si>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</si>
  <si>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</si>
  <si>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</si>
  <si>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</si>
  <si>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</si>
  <si>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</si>
  <si>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</si>
  <si>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</si>
  <si>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</si>
  <si>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</si>
  <si>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</si>
  <si>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</si>
  <si>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</si>
  <si>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</si>
  <si>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</si>
  <si>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</si>
  <si>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</si>
  <si>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</si>
  <si>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</si>
  <si>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</si>
  <si>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</si>
  <si>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</si>
  <si>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</si>
  <si>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</si>
  <si>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</si>
  <si>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</si>
  <si>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</si>
  <si>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</si>
  <si>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</si>
  <si>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</si>
  <si>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</si>
  <si>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</si>
  <si>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</si>
  <si>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</si>
  <si>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</si>
  <si>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</si>
  <si>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</si>
  <si>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</si>
  <si>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</si>
  <si>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</si>
  <si>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</si>
  <si>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</si>
  <si>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</si>
  <si>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</si>
  <si>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</si>
  <si>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</si>
  <si>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</si>
  <si>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</si>
  <si>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</si>
  <si>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</si>
  <si>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</si>
  <si>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</si>
  <si>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</si>
  <si>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</si>
  <si>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</si>
  <si>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</si>
  <si>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</si>
  <si>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</si>
  <si>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</si>
  <si>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</si>
  <si>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</si>
  <si>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</si>
  <si>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</si>
  <si>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</si>
  <si>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</si>
  <si>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</si>
  <si>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</si>
  <si>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</si>
  <si>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</si>
  <si>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</si>
  <si>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</si>
  <si>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</si>
  <si>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</si>
  <si>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</si>
  <si>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</si>
  <si>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</si>
  <si>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</si>
  <si>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</si>
  <si>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</si>
  <si>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朝潮橋駐車場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</si>
  <si>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</si>
  <si>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</si>
  <si>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</si>
  <si>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</si>
  <si>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</si>
  <si>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</si>
  <si>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</si>
  <si>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</si>
  <si>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</si>
  <si>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</si>
  <si>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</si>
  <si>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</si>
  <si>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</si>
  <si>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</si>
  <si>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</si>
  <si>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定期駐車のみの駐車場であり、収入はほぼ横ばいである。支出については、主に光熱費と修繕料であり、収益的支出比率は高くなっている。
④売上高GOP比率
⑤EBITDA
　売上高GOPは、類似施設平均値を上回っており、収益率は高く安定している。
　EBITDAが平均値を下回っているのは、収容台数が少ない小規模な駐車場であることから、利益そのものの額が少ないことが原因と考えられる。</t>
    <rPh sb="1" eb="4">
      <t>シュウエキテキ</t>
    </rPh>
    <rPh sb="4" eb="6">
      <t>シュウシ</t>
    </rPh>
    <rPh sb="6" eb="8">
      <t>ヒリツ</t>
    </rPh>
    <rPh sb="10" eb="14">
      <t>テイキチュウシャ</t>
    </rPh>
    <rPh sb="17" eb="20">
      <t>チュウシャジョウ</t>
    </rPh>
    <rPh sb="24" eb="26">
      <t>シュウニュウ</t>
    </rPh>
    <rPh sb="29" eb="30">
      <t>ヨコ</t>
    </rPh>
    <rPh sb="36" eb="38">
      <t>シシュツ</t>
    </rPh>
    <rPh sb="44" eb="45">
      <t>オモ</t>
    </rPh>
    <rPh sb="46" eb="49">
      <t>コウネツヒ</t>
    </rPh>
    <rPh sb="50" eb="53">
      <t>シュウゼンリョウ</t>
    </rPh>
    <rPh sb="57" eb="62">
      <t>シュウエキテキシシュツ</t>
    </rPh>
    <rPh sb="62" eb="64">
      <t>ヒリツ</t>
    </rPh>
    <rPh sb="65" eb="66">
      <t>タカ</t>
    </rPh>
    <rPh sb="76" eb="79">
      <t>ウリアゲダカ</t>
    </rPh>
    <rPh sb="82" eb="84">
      <t>ヒリツ</t>
    </rPh>
    <rPh sb="94" eb="97">
      <t>ウリアゲダカ</t>
    </rPh>
    <rPh sb="102" eb="106">
      <t>ルイジシセツ</t>
    </rPh>
    <rPh sb="106" eb="109">
      <t>ヘイキンチ</t>
    </rPh>
    <rPh sb="110" eb="112">
      <t>ウワマワ</t>
    </rPh>
    <rPh sb="117" eb="120">
      <t>シュウエキリツ</t>
    </rPh>
    <rPh sb="121" eb="122">
      <t>タカ</t>
    </rPh>
    <rPh sb="123" eb="125">
      <t>アンテイ</t>
    </rPh>
    <rPh sb="139" eb="142">
      <t>ヘイキンチ</t>
    </rPh>
    <rPh sb="143" eb="145">
      <t>シタマワ</t>
    </rPh>
    <rPh sb="152" eb="156">
      <t>シュウヨウダイスウ</t>
    </rPh>
    <rPh sb="157" eb="158">
      <t>スク</t>
    </rPh>
    <rPh sb="160" eb="163">
      <t>ショウキボ</t>
    </rPh>
    <phoneticPr fontId="5"/>
  </si>
  <si>
    <t>⑧設備投資見込額
　平面駐車場であり、大きな修繕や新たな設備投資等は見込んでいない。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シュウゼン</t>
    </rPh>
    <rPh sb="25" eb="26">
      <t>アラ</t>
    </rPh>
    <rPh sb="28" eb="32">
      <t>セツビトウシ</t>
    </rPh>
    <rPh sb="32" eb="33">
      <t>トウ</t>
    </rPh>
    <rPh sb="34" eb="36">
      <t>ミコ</t>
    </rPh>
    <phoneticPr fontId="5"/>
  </si>
  <si>
    <t>⑪稼働率
　定期利用のみの駐車場であり、ほぼ空きがない状態であるので、ほぼ100％で推移している。</t>
    <rPh sb="1" eb="4">
      <t>カドウリツ</t>
    </rPh>
    <rPh sb="6" eb="8">
      <t>テイキ</t>
    </rPh>
    <rPh sb="8" eb="10">
      <t>リヨウ</t>
    </rPh>
    <rPh sb="13" eb="16">
      <t>チュウシャジョウ</t>
    </rPh>
    <rPh sb="22" eb="23">
      <t>ア</t>
    </rPh>
    <rPh sb="27" eb="29">
      <t>ジョウタイ</t>
    </rPh>
    <rPh sb="42" eb="44">
      <t>スイイ</t>
    </rPh>
    <phoneticPr fontId="5"/>
  </si>
  <si>
    <t>　支出は主に光熱費と修繕費であり、平面駐車場で機械等の設備もないため、大きな支出はない。定期駐車利用のみであり、ほぼ空きがない状態であるため収入は安定しており、営業に関する収益性は高い。</t>
    <rPh sb="1" eb="3">
      <t>シシュツ</t>
    </rPh>
    <rPh sb="4" eb="5">
      <t>オモ</t>
    </rPh>
    <rPh sb="6" eb="9">
      <t>コウネツヒ</t>
    </rPh>
    <rPh sb="10" eb="12">
      <t>シュウゼン</t>
    </rPh>
    <rPh sb="12" eb="13">
      <t>ヒ</t>
    </rPh>
    <rPh sb="17" eb="19">
      <t>ヘイメン</t>
    </rPh>
    <rPh sb="19" eb="22">
      <t>チュウシャジョウ</t>
    </rPh>
    <rPh sb="23" eb="25">
      <t>キカイ</t>
    </rPh>
    <rPh sb="25" eb="26">
      <t>トウ</t>
    </rPh>
    <rPh sb="27" eb="29">
      <t>セツビ</t>
    </rPh>
    <rPh sb="35" eb="36">
      <t>オオ</t>
    </rPh>
    <rPh sb="38" eb="40">
      <t>シシュツ</t>
    </rPh>
    <rPh sb="44" eb="48">
      <t>テイキチュウシャ</t>
    </rPh>
    <rPh sb="48" eb="50">
      <t>リヨウ</t>
    </rPh>
    <rPh sb="58" eb="59">
      <t>ア</t>
    </rPh>
    <rPh sb="63" eb="65">
      <t>ジョウタイ</t>
    </rPh>
    <rPh sb="70" eb="72">
      <t>シュウニュウ</t>
    </rPh>
    <rPh sb="73" eb="75">
      <t>アンテイ</t>
    </rPh>
    <rPh sb="80" eb="82">
      <t>エイギョウ</t>
    </rPh>
    <rPh sb="83" eb="84">
      <t>カン</t>
    </rPh>
    <rPh sb="86" eb="89">
      <t>シュウエキセイ</t>
    </rPh>
    <rPh sb="90" eb="91">
      <t>タカ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</si>
</sst>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1323.3</c:v>
                </c:pt>
                <c:pt idx="1">
                  <c:v>1741.2</c:v>
                </c:pt>
                <c:pt idx="2">
                  <c:v>1706</c:v>
                </c:pt>
                <c:pt idx="3">
                  <c:v>4997.8</c:v>
                </c:pt>
                <c:pt idx="4">
                  <c:v>3486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1-4664-B57C-C60886D2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1-4664-B57C-C60886D2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6-4577-9D6F-E7A42E0EC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6-4577-9D6F-E7A42E0EC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759-4237-8247-9B0FAF72E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9-4237-8247-9B0FAF72E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90C-4BE7-B399-DF5E3C476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C-4BE7-B399-DF5E3C476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8-49F5-A59C-E3E1D4A2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8-49F5-A59C-E3E1D4A2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5-4372-9A06-A8411BB48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5-4372-9A06-A8411BB48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96.8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5-45BA-84E0-6648E6AE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5-45BA-84E0-6648E6AE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95.9</c:v>
                </c:pt>
                <c:pt idx="1">
                  <c:v>97.6</c:v>
                </c:pt>
                <c:pt idx="2">
                  <c:v>97.5</c:v>
                </c:pt>
                <c:pt idx="3">
                  <c:v>97.7</c:v>
                </c:pt>
                <c:pt idx="4">
                  <c:v>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6-4A4B-AD22-5C43DA6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6-4A4B-AD22-5C43DA6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1786</c:v>
                </c:pt>
                <c:pt idx="1">
                  <c:v>1871</c:v>
                </c:pt>
                <c:pt idx="2">
                  <c:v>1863</c:v>
                </c:pt>
                <c:pt idx="3">
                  <c:v>2204</c:v>
                </c:pt>
                <c:pt idx="4">
                  <c:v>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D-4493-98E6-9F996C923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D-4493-98E6-9F996C923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Z53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愛媛県八幡浜市　朝潮橋駐車場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727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39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31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1323.3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1741.2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1706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4997.8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3486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96.8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100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100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100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100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383.4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338.4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1268.9000000000001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2075.9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1433.6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10.199999999999999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5.0999999999999996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1.9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3.8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224.4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251.9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291.5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313.39999999999998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324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127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128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95.9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97.6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97.5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97.7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97.1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1786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1871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1863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2204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1930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407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-122.5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8.5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26.6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35.4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27.3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2576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4153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6140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9344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6621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70.3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70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47.6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35.9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24.8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k1Q1fR0WoTI21QUq8Ir6SAYBC08/zRzHrYNCnCX57i8WFLGhnG+mzRShvm6rzgL369uBgMWe1WpNlhACCdnCrg==" saltValue="h9qlPJJT//ANi3sOpujVw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101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90</v>
      </c>
      <c r="BS5" s="47" t="s">
        <v>91</v>
      </c>
      <c r="BT5" s="47" t="s">
        <v>102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101</v>
      </c>
      <c r="CD5" s="47" t="s">
        <v>104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2024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愛媛県八幡浜市</v>
      </c>
      <c r="I6" s="48" t="str">
        <f t="shared" si="1"/>
        <v>朝潮橋駐車場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39</v>
      </c>
      <c r="S6" s="50" t="str">
        <f t="shared" si="1"/>
        <v>商業施設</v>
      </c>
      <c r="T6" s="50" t="str">
        <f t="shared" si="1"/>
        <v>無</v>
      </c>
      <c r="U6" s="51">
        <f t="shared" si="1"/>
        <v>727</v>
      </c>
      <c r="V6" s="51">
        <f t="shared" si="1"/>
        <v>31</v>
      </c>
      <c r="W6" s="51">
        <f t="shared" si="1"/>
        <v>0</v>
      </c>
      <c r="X6" s="50" t="str">
        <f t="shared" si="1"/>
        <v>無</v>
      </c>
      <c r="Y6" s="52">
        <f>IF(Y8="-",NA(),Y8)</f>
        <v>1323.3</v>
      </c>
      <c r="Z6" s="52">
        <f t="shared" ref="Z6:AH6" si="2">IF(Z8="-",NA(),Z8)</f>
        <v>1741.2</v>
      </c>
      <c r="AA6" s="52">
        <f t="shared" si="2"/>
        <v>1706</v>
      </c>
      <c r="AB6" s="52">
        <f t="shared" si="2"/>
        <v>4997.8</v>
      </c>
      <c r="AC6" s="52">
        <f t="shared" si="2"/>
        <v>3486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95.9</v>
      </c>
      <c r="BG6" s="52">
        <f t="shared" ref="BG6:BO6" si="5">IF(BG8="-",NA(),BG8)</f>
        <v>97.6</v>
      </c>
      <c r="BH6" s="52">
        <f t="shared" si="5"/>
        <v>97.5</v>
      </c>
      <c r="BI6" s="52">
        <f t="shared" si="5"/>
        <v>97.7</v>
      </c>
      <c r="BJ6" s="52">
        <f t="shared" si="5"/>
        <v>97.1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1786</v>
      </c>
      <c r="BR6" s="53">
        <f t="shared" ref="BR6:BZ6" si="6">IF(BR8="-",NA(),BR8)</f>
        <v>1871</v>
      </c>
      <c r="BS6" s="53">
        <f t="shared" si="6"/>
        <v>1863</v>
      </c>
      <c r="BT6" s="53">
        <f t="shared" si="6"/>
        <v>2204</v>
      </c>
      <c r="BU6" s="53">
        <f t="shared" si="6"/>
        <v>1930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96.8</v>
      </c>
      <c r="DL6" s="52">
        <f t="shared" ref="DL6:DT6" si="9">IF(DL8="-",NA(),DL8)</f>
        <v>100</v>
      </c>
      <c r="DM6" s="52">
        <f t="shared" si="9"/>
        <v>100</v>
      </c>
      <c r="DN6" s="52">
        <f t="shared" si="9"/>
        <v>100</v>
      </c>
      <c r="DO6" s="52">
        <f t="shared" si="9"/>
        <v>100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107</v>
      </c>
      <c r="B7" s="48">
        <f t="shared" ref="B7:X7" si="10">B8</f>
        <v>2024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愛媛県　八幡浜市</v>
      </c>
      <c r="I7" s="48" t="str">
        <f t="shared" si="10"/>
        <v>朝潮橋駐車場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39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727</v>
      </c>
      <c r="V7" s="51">
        <f t="shared" si="10"/>
        <v>31</v>
      </c>
      <c r="W7" s="51">
        <f t="shared" si="10"/>
        <v>0</v>
      </c>
      <c r="X7" s="50" t="str">
        <f t="shared" si="10"/>
        <v>無</v>
      </c>
      <c r="Y7" s="52">
        <f>Y8</f>
        <v>1323.3</v>
      </c>
      <c r="Z7" s="52">
        <f t="shared" ref="Z7:AH7" si="11">Z8</f>
        <v>1741.2</v>
      </c>
      <c r="AA7" s="52">
        <f t="shared" si="11"/>
        <v>1706</v>
      </c>
      <c r="AB7" s="52">
        <f t="shared" si="11"/>
        <v>4997.8</v>
      </c>
      <c r="AC7" s="52">
        <f t="shared" si="11"/>
        <v>3486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95.9</v>
      </c>
      <c r="BG7" s="52">
        <f t="shared" ref="BG7:BO7" si="14">BG8</f>
        <v>97.6</v>
      </c>
      <c r="BH7" s="52">
        <f t="shared" si="14"/>
        <v>97.5</v>
      </c>
      <c r="BI7" s="52">
        <f t="shared" si="14"/>
        <v>97.7</v>
      </c>
      <c r="BJ7" s="52">
        <f t="shared" si="14"/>
        <v>97.1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1786</v>
      </c>
      <c r="BR7" s="53">
        <f t="shared" ref="BR7:BZ7" si="15">BR8</f>
        <v>1871</v>
      </c>
      <c r="BS7" s="53">
        <f t="shared" si="15"/>
        <v>1863</v>
      </c>
      <c r="BT7" s="53">
        <f t="shared" si="15"/>
        <v>2204</v>
      </c>
      <c r="BU7" s="53">
        <f t="shared" si="15"/>
        <v>1930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0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96.8</v>
      </c>
      <c r="DL7" s="52">
        <f t="shared" ref="DL7:DT7" si="17">DL8</f>
        <v>100</v>
      </c>
      <c r="DM7" s="52">
        <f t="shared" si="17"/>
        <v>100</v>
      </c>
      <c r="DN7" s="52">
        <f t="shared" si="17"/>
        <v>100</v>
      </c>
      <c r="DO7" s="52">
        <f t="shared" si="17"/>
        <v>100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382043</v>
      </c>
      <c r="D8" s="55">
        <v>47</v>
      </c>
      <c r="E8" s="55">
        <v>14</v>
      </c>
      <c r="F8" s="55">
        <v>0</v>
      </c>
      <c r="G8" s="55">
        <v>5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39</v>
      </c>
      <c r="S8" s="57" t="s">
        <v>119</v>
      </c>
      <c r="T8" s="57" t="s">
        <v>120</v>
      </c>
      <c r="U8" s="58">
        <v>727</v>
      </c>
      <c r="V8" s="58">
        <v>31</v>
      </c>
      <c r="W8" s="58">
        <v>0</v>
      </c>
      <c r="X8" s="57" t="s">
        <v>120</v>
      </c>
      <c r="Y8" s="59">
        <v>1323.3</v>
      </c>
      <c r="Z8" s="59">
        <v>1741.2</v>
      </c>
      <c r="AA8" s="59">
        <v>1706</v>
      </c>
      <c r="AB8" s="59">
        <v>4997.8</v>
      </c>
      <c r="AC8" s="59">
        <v>3486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95.9</v>
      </c>
      <c r="BG8" s="59">
        <v>97.6</v>
      </c>
      <c r="BH8" s="59">
        <v>97.5</v>
      </c>
      <c r="BI8" s="59">
        <v>97.7</v>
      </c>
      <c r="BJ8" s="59">
        <v>97.1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1786</v>
      </c>
      <c r="BR8" s="60">
        <v>1871</v>
      </c>
      <c r="BS8" s="60">
        <v>1863</v>
      </c>
      <c r="BT8" s="61">
        <v>2204</v>
      </c>
      <c r="BU8" s="61">
        <v>1930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0</v>
      </c>
      <c r="CN8" s="58">
        <v>0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96.8</v>
      </c>
      <c r="DL8" s="59">
        <v>100</v>
      </c>
      <c r="DM8" s="59">
        <v>100</v>
      </c>
      <c r="DN8" s="59">
        <v>100</v>
      </c>
      <c r="DO8" s="59">
        <v>100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濱口　唯</cp:lastModifiedBy>
  <dcterms:created xsi:type="dcterms:W3CDTF">2025-12-12T09:33:19Z</dcterms:created>
  <dcterms:modified xsi:type="dcterms:W3CDTF">2026-01-20T08:02:40Z</dcterms:modified>
  <cp:category/>
</cp:coreProperties>
</file>