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S:\財政課\100_財政係\G\001_財政係\公営企業関係\03_経営比較分析表\R7年度\260116_【210〆】公営企業に係る経営比較分析表（令和６年度決算）の分析等について（照会）\"/>
    </mc:Choice>
  </mc:AlternateContent>
  <xr:revisionPtr revIDLastSave="0" documentId="13_ncr:1_{37B75905-D07E-4586-AAE1-E90F166762AD}" xr6:coauthVersionLast="47" xr6:coauthVersionMax="47" xr10:uidLastSave="{00000000-0000-0000-0000-000000000000}"/>
  <workbookProtection workbookAlgorithmName="SHA-512" workbookHashValue="3KoVa4//ojl0jg15295zAHjx9zopg5YmO0yC2LIKkkVFha07GbU82hNJfBMCL+0LF6+swRUJgmuj/x/Xomz8Bw==" workbookSaltValue="u80nqWbUPY4c6vNoFEHPoQ==" workbookSpinCount="100000" lockStructure="1"/>
  <bookViews>
    <workbookView xWindow="-120" yWindow="-120" windowWidth="29040" windowHeight="1572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LH52" i="4" s="1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G53" i="4" s="1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FE31" i="4" s="1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D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AN53" i="4"/>
  <c r="U53" i="4"/>
  <c r="MA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HJ51" i="4" l="1"/>
  <c r="IT76" i="4"/>
  <c r="CS51" i="4"/>
  <c r="HJ30" i="4"/>
  <c r="CS30" i="4"/>
  <c r="BZ76" i="4"/>
  <c r="MA51" i="4"/>
  <c r="MI76" i="4"/>
  <c r="MA30" i="4"/>
  <c r="C11" i="5"/>
  <c r="D11" i="5"/>
  <c r="E11" i="5"/>
  <c r="B11" i="5"/>
  <c r="AV76" i="4" l="1"/>
  <c r="KO51" i="4"/>
  <c r="LE76" i="4"/>
  <c r="FX51" i="4"/>
  <c r="KO30" i="4"/>
  <c r="HP76" i="4"/>
  <c r="BG51" i="4"/>
  <c r="FX30" i="4"/>
  <c r="BG30" i="4"/>
  <c r="FE30" i="4"/>
  <c r="AN30" i="4"/>
  <c r="AG76" i="4"/>
  <c r="JV51" i="4"/>
  <c r="KP76" i="4"/>
  <c r="FE51" i="4"/>
  <c r="JV30" i="4"/>
  <c r="HA76" i="4"/>
  <c r="AN51" i="4"/>
  <c r="KA76" i="4"/>
  <c r="GL76" i="4"/>
  <c r="U51" i="4"/>
  <c r="EL30" i="4"/>
  <c r="U30" i="4"/>
  <c r="R76" i="4"/>
  <c r="JC51" i="4"/>
  <c r="EL51" i="4"/>
  <c r="JC30" i="4"/>
  <c r="LT76" i="4"/>
  <c r="GQ51" i="4"/>
  <c r="LH30" i="4"/>
  <c r="IE76" i="4"/>
  <c r="BZ51" i="4"/>
  <c r="GQ30" i="4"/>
  <c r="BZ30" i="4"/>
  <c r="BK76" i="4"/>
  <c r="LH51" i="4"/>
</calcChain>
</file>

<file path=xl/sharedStrings.xml><?xml version="1.0" encoding="utf-8"?>
<sst xmlns="http://schemas.openxmlformats.org/spreadsheetml/2006/main" count="278" uniqueCount="131">
  <si>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</si>
  <si>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</si>
  <si>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</si>
  <si>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</si>
  <si>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</si>
  <si>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</si>
  <si>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</si>
  <si>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</si>
  <si>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</si>
  <si>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</si>
  <si>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</si>
  <si>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</si>
  <si>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</si>
  <si>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</si>
  <si>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</si>
  <si>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</si>
  <si>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</si>
  <si>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</si>
  <si>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</si>
  <si>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</si>
  <si>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</si>
  <si>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</si>
  <si>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</si>
  <si>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</si>
  <si>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</si>
  <si>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</si>
  <si>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</si>
  <si>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</si>
  <si>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</si>
  <si>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</si>
  <si>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</si>
  <si>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</si>
  <si>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</si>
  <si>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</si>
  <si>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</si>
  <si>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</si>
  <si>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</si>
  <si>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</si>
  <si>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</si>
  <si>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</si>
  <si>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</si>
  <si>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</si>
  <si>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</si>
  <si>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</si>
  <si>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</si>
  <si>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</si>
  <si>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</si>
  <si>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</si>
  <si>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</si>
  <si>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</si>
  <si>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</si>
  <si>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</si>
  <si>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</si>
  <si>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</si>
  <si>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</si>
  <si>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</si>
  <si>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</si>
  <si>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</si>
  <si>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</si>
  <si>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</si>
  <si>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</si>
  <si>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</si>
  <si>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</si>
  <si>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</si>
  <si>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</si>
  <si>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</si>
  <si>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</si>
  <si>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</si>
  <si>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</si>
  <si>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</si>
  <si>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</si>
  <si>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</si>
  <si>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</si>
  <si>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</si>
  <si>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</si>
  <si>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</si>
  <si>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</si>
  <si>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</si>
  <si>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</si>
  <si>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</si>
  <si>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</si>
  <si>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</si>
  <si>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</si>
  <si>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</si>
  <si>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</si>
  <si>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</si>
  <si>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</si>
  <si>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</si>
  <si>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</si>
  <si>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</si>
  <si>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</si>
  <si>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</si>
  <si>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</si>
  <si>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</si>
  <si>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</si>
  <si>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</si>
  <si>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</si>
  <si>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</si>
  <si>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</si>
  <si>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</si>
  <si>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</si>
  <si>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</si>
  <si>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</si>
  <si>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</si>
  <si>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</si>
  <si>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</si>
  <si>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</si>
  <si>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</si>
  <si>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 xml:space="preserve"> </t>
    <phoneticPr fontId="5"/>
  </si>
  <si>
    <t>愛媛県　八幡浜市</t>
  </si>
  <si>
    <t>北浜立体駐車場</t>
  </si>
  <si>
    <t>法非適用</t>
  </si>
  <si>
    <t>駐車場整備事業</t>
  </si>
  <si>
    <t>-</t>
  </si>
  <si>
    <t>Ａ１Ｂ１</t>
  </si>
  <si>
    <t>非設置</t>
  </si>
  <si>
    <t>該当数値なし</t>
  </si>
  <si>
    <t>その他駐車場</t>
  </si>
  <si>
    <t>立体式</t>
  </si>
  <si>
    <t>商業施設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</si>
  <si>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</si>
  <si>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</si>
  <si>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</si>
  <si>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</si>
  <si>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</si>
  <si>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</si>
  <si>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</si>
  <si>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①収益的収支比率
　平成25年に時間貸し駐車場を廃止し、既発債の償還が終了（平成26年度）以降は収益が大きく改善し、以降横ばいで推移している。
④売上高GOP比率
⑤EBITDA
　売上高GOP比率は、類似施設平均値を上回っており、利益率は高い。
　EBITDAは平年並みではあるが、わずかながら減少傾向にある。</t>
    <rPh sb="1" eb="4">
      <t>シュウエキテキ</t>
    </rPh>
    <rPh sb="4" eb="8">
      <t>シュウシヒリツ</t>
    </rPh>
    <rPh sb="10" eb="12">
      <t>ヘイセイ</t>
    </rPh>
    <rPh sb="14" eb="15">
      <t>ネン</t>
    </rPh>
    <rPh sb="16" eb="19">
      <t>ジカンガ</t>
    </rPh>
    <rPh sb="20" eb="23">
      <t>チュウシャジョウ</t>
    </rPh>
    <rPh sb="24" eb="26">
      <t>ハイシ</t>
    </rPh>
    <rPh sb="28" eb="31">
      <t>キハツサイ</t>
    </rPh>
    <rPh sb="32" eb="34">
      <t>ショウカン</t>
    </rPh>
    <rPh sb="35" eb="37">
      <t>シュウリョウ</t>
    </rPh>
    <rPh sb="38" eb="40">
      <t>ヘイセイ</t>
    </rPh>
    <rPh sb="42" eb="44">
      <t>ネンド</t>
    </rPh>
    <rPh sb="45" eb="47">
      <t>イコウ</t>
    </rPh>
    <rPh sb="48" eb="50">
      <t>シュウエキ</t>
    </rPh>
    <rPh sb="51" eb="52">
      <t>オオ</t>
    </rPh>
    <rPh sb="54" eb="56">
      <t>カイゼン</t>
    </rPh>
    <rPh sb="58" eb="60">
      <t>イコウ</t>
    </rPh>
    <rPh sb="60" eb="61">
      <t>ヨコ</t>
    </rPh>
    <rPh sb="64" eb="66">
      <t>スイイ</t>
    </rPh>
    <rPh sb="74" eb="77">
      <t>ウリアゲダカ</t>
    </rPh>
    <rPh sb="80" eb="82">
      <t>ヒリツ</t>
    </rPh>
    <rPh sb="92" eb="95">
      <t>ウリアゲダカ</t>
    </rPh>
    <rPh sb="98" eb="100">
      <t>ヒリツ</t>
    </rPh>
    <rPh sb="102" eb="104">
      <t>ルイジ</t>
    </rPh>
    <rPh sb="104" eb="106">
      <t>シセツ</t>
    </rPh>
    <rPh sb="106" eb="109">
      <t>ヘイキンチ</t>
    </rPh>
    <rPh sb="110" eb="112">
      <t>ウワマワ</t>
    </rPh>
    <rPh sb="117" eb="120">
      <t>リエキリツ</t>
    </rPh>
    <rPh sb="121" eb="122">
      <t>タカ</t>
    </rPh>
    <rPh sb="133" eb="136">
      <t>ヘイネンナ</t>
    </rPh>
    <phoneticPr fontId="5"/>
  </si>
  <si>
    <t>⑧設備投資見込額
　設備の老朽化がみられることから、全体的に施設等の更新を検討していく。</t>
    <rPh sb="1" eb="5">
      <t>セツビトウシ</t>
    </rPh>
    <rPh sb="5" eb="8">
      <t>ミコミガク</t>
    </rPh>
    <rPh sb="10" eb="12">
      <t>セツビ</t>
    </rPh>
    <rPh sb="13" eb="16">
      <t>ロウキュウカ</t>
    </rPh>
    <rPh sb="26" eb="29">
      <t>ゼンタイテキ</t>
    </rPh>
    <rPh sb="30" eb="32">
      <t>シセツ</t>
    </rPh>
    <rPh sb="32" eb="33">
      <t>トウ</t>
    </rPh>
    <rPh sb="34" eb="36">
      <t>コウシン</t>
    </rPh>
    <rPh sb="37" eb="39">
      <t>ケントウ</t>
    </rPh>
    <phoneticPr fontId="5"/>
  </si>
  <si>
    <t>　時間貸し駐車場を廃止後、１～２階フロアを隣接する商業施設に貸し出しており、営業に関する収益性を表す指標である売上高GOP比率は類似施設平均値を上回っている。
　施設の老朽化がみられるため、全体的な更新を検討していく必要がある。</t>
    <rPh sb="1" eb="4">
      <t>ジカンガ</t>
    </rPh>
    <rPh sb="5" eb="8">
      <t>チュウシャジョウ</t>
    </rPh>
    <rPh sb="9" eb="12">
      <t>ハイシゴ</t>
    </rPh>
    <rPh sb="16" eb="17">
      <t>カイ</t>
    </rPh>
    <rPh sb="21" eb="23">
      <t>リンセツ</t>
    </rPh>
    <rPh sb="25" eb="29">
      <t>ショウギョウシセツ</t>
    </rPh>
    <rPh sb="30" eb="31">
      <t>カ</t>
    </rPh>
    <rPh sb="32" eb="33">
      <t>ダ</t>
    </rPh>
    <rPh sb="38" eb="40">
      <t>エイギョウ</t>
    </rPh>
    <rPh sb="41" eb="42">
      <t>カン</t>
    </rPh>
    <rPh sb="44" eb="47">
      <t>シュウエキセイ</t>
    </rPh>
    <rPh sb="48" eb="49">
      <t>アラワ</t>
    </rPh>
    <rPh sb="50" eb="52">
      <t>シヒョウ</t>
    </rPh>
    <rPh sb="55" eb="58">
      <t>ウリアゲダカ</t>
    </rPh>
    <rPh sb="61" eb="63">
      <t>ヒリツ</t>
    </rPh>
    <rPh sb="64" eb="66">
      <t>ルイジ</t>
    </rPh>
    <rPh sb="66" eb="68">
      <t>シセツ</t>
    </rPh>
    <rPh sb="68" eb="71">
      <t>ヘイキンチ</t>
    </rPh>
    <rPh sb="72" eb="74">
      <t>ウワマワ</t>
    </rPh>
    <rPh sb="81" eb="83">
      <t>シセツ</t>
    </rPh>
    <rPh sb="84" eb="87">
      <t>ロウキュウカ</t>
    </rPh>
    <rPh sb="95" eb="98">
      <t>ゼンタイテキ</t>
    </rPh>
    <rPh sb="99" eb="101">
      <t>コウシン</t>
    </rPh>
    <rPh sb="102" eb="104">
      <t>ケントウ</t>
    </rPh>
    <rPh sb="108" eb="110">
      <t>ヒツヨウ</t>
    </rPh>
    <phoneticPr fontId="5"/>
  </si>
  <si>
    <t>⑪稼働率
　時間貸し駐車場廃止後は定期契約者が増加傾向にあったが、近年は減少傾向にあり、類似施設平均値を下回っている。</t>
    <rPh sb="1" eb="4">
      <t>カドウリツ</t>
    </rPh>
    <rPh sb="6" eb="9">
      <t>ジカンガ</t>
    </rPh>
    <rPh sb="10" eb="13">
      <t>チュウシャジョウ</t>
    </rPh>
    <rPh sb="13" eb="16">
      <t>ハイシゴ</t>
    </rPh>
    <rPh sb="17" eb="19">
      <t>テイキ</t>
    </rPh>
    <rPh sb="19" eb="21">
      <t>ケイヤク</t>
    </rPh>
    <rPh sb="21" eb="22">
      <t>シャ</t>
    </rPh>
    <rPh sb="23" eb="25">
      <t>ゾウカ</t>
    </rPh>
    <rPh sb="25" eb="27">
      <t>ケイコウ</t>
    </rPh>
    <rPh sb="33" eb="35">
      <t>キンネン</t>
    </rPh>
    <rPh sb="36" eb="40">
      <t>ゲンショウケイコウ</t>
    </rPh>
    <rPh sb="44" eb="46">
      <t>ルイジ</t>
    </rPh>
    <rPh sb="46" eb="48">
      <t>シセツ</t>
    </rPh>
    <rPh sb="48" eb="51">
      <t>ヘイキンチ</t>
    </rPh>
    <rPh sb="52" eb="54">
      <t>シタマワ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</si>
</sst>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268.7</c:v>
                </c:pt>
                <c:pt idx="1">
                  <c:v>277.3</c:v>
                </c:pt>
                <c:pt idx="2">
                  <c:v>272.10000000000002</c:v>
                </c:pt>
                <c:pt idx="3">
                  <c:v>260.2</c:v>
                </c:pt>
                <c:pt idx="4">
                  <c:v>257.5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1D-4201-8420-3FAF575B6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130.19999999999999</c:v>
                </c:pt>
                <c:pt idx="1">
                  <c:v>136.5</c:v>
                </c:pt>
                <c:pt idx="2">
                  <c:v>183.5</c:v>
                </c:pt>
                <c:pt idx="3">
                  <c:v>4016.2</c:v>
                </c:pt>
                <c:pt idx="4">
                  <c:v>4556.8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1D-4201-8420-3FAF575B6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58-4415-8BB3-0B19C34B2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108.5</c:v>
                </c:pt>
                <c:pt idx="1">
                  <c:v>136.19999999999999</c:v>
                </c:pt>
                <c:pt idx="2">
                  <c:v>104.8</c:v>
                </c:pt>
                <c:pt idx="3">
                  <c:v>81.5</c:v>
                </c:pt>
                <c:pt idx="4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8-4415-8BB3-0B19C34B2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533-47A0-928E-5A2D38893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33-47A0-928E-5A2D38893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C8D-481D-AA0D-A2BE6FE38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D-481D-AA0D-A2BE6FE38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2E-47E1-B530-F452B1AB3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8.6</c:v>
                </c:pt>
                <c:pt idx="1">
                  <c:v>4.3</c:v>
                </c:pt>
                <c:pt idx="2">
                  <c:v>4.2</c:v>
                </c:pt>
                <c:pt idx="3">
                  <c:v>3</c:v>
                </c:pt>
                <c:pt idx="4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E-47E1-B530-F452B1AB3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E4-42F4-B178-648D66D52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87</c:v>
                </c:pt>
                <c:pt idx="1">
                  <c:v>7646</c:v>
                </c:pt>
                <c:pt idx="2">
                  <c:v>53</c:v>
                </c:pt>
                <c:pt idx="3">
                  <c:v>558</c:v>
                </c:pt>
                <c:pt idx="4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4-42F4-B178-648D66D52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38</c:v>
                </c:pt>
                <c:pt idx="1">
                  <c:v>39.299999999999997</c:v>
                </c:pt>
                <c:pt idx="2">
                  <c:v>37.6</c:v>
                </c:pt>
                <c:pt idx="3">
                  <c:v>36</c:v>
                </c:pt>
                <c:pt idx="4">
                  <c:v>35.6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0-4702-9294-C39E074E8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105.7</c:v>
                </c:pt>
                <c:pt idx="1">
                  <c:v>104.3</c:v>
                </c:pt>
                <c:pt idx="2">
                  <c:v>114</c:v>
                </c:pt>
                <c:pt idx="3">
                  <c:v>119.1</c:v>
                </c:pt>
                <c:pt idx="4">
                  <c:v>119.9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0-4702-9294-C39E074E8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62.8</c:v>
                </c:pt>
                <c:pt idx="1">
                  <c:v>63.9</c:v>
                </c:pt>
                <c:pt idx="2">
                  <c:v>63.2</c:v>
                </c:pt>
                <c:pt idx="3">
                  <c:v>61.6</c:v>
                </c:pt>
                <c:pt idx="4">
                  <c:v>61.2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CC-4DB7-B31F-1DCDB2530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7.1</c:v>
                </c:pt>
                <c:pt idx="1">
                  <c:v>5.6</c:v>
                </c:pt>
                <c:pt idx="2">
                  <c:v>18.100000000000001</c:v>
                </c:pt>
                <c:pt idx="3">
                  <c:v>24.8</c:v>
                </c:pt>
                <c:pt idx="4">
                  <c:v>-46.3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C-4DB7-B31F-1DCDB2530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14129</c:v>
                </c:pt>
                <c:pt idx="1">
                  <c:v>14905</c:v>
                </c:pt>
                <c:pt idx="2">
                  <c:v>14335</c:v>
                </c:pt>
                <c:pt idx="3">
                  <c:v>13445</c:v>
                </c:pt>
                <c:pt idx="4">
                  <c:v>13168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79-4657-A847-4CD2A8994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4211</c:v>
                </c:pt>
                <c:pt idx="1">
                  <c:v>10653</c:v>
                </c:pt>
                <c:pt idx="2">
                  <c:v>17717</c:v>
                </c:pt>
                <c:pt idx="3">
                  <c:v>21803</c:v>
                </c:pt>
                <c:pt idx="4">
                  <c:v>22649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79-4657-A847-4CD2A8994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EZ8" zoomScaleNormal="100" zoomScaleSheetLayoutView="70" workbookViewId="0">
      <selection activeCell="ND49" sqref="ND49:NR64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愛媛県八幡浜市　北浜立体駐車場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82" t="str">
        <f>データ!J7</f>
        <v>法非適用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82" t="str">
        <f>データ!K7</f>
        <v>駐車場整備事業</v>
      </c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4"/>
      <c r="CF8" s="82" t="str">
        <f>データ!L7</f>
        <v>-</v>
      </c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4"/>
      <c r="DU8" s="85" t="str">
        <f>データ!M7</f>
        <v>Ａ１Ｂ１</v>
      </c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 t="str">
        <f>データ!N7</f>
        <v>非設置</v>
      </c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85" t="str">
        <f>データ!S7</f>
        <v>商業施設</v>
      </c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 t="str">
        <f>データ!T7</f>
        <v>無</v>
      </c>
      <c r="JR8" s="85"/>
      <c r="JS8" s="85"/>
      <c r="JT8" s="85"/>
      <c r="JU8" s="85"/>
      <c r="JV8" s="85"/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6">
        <f>データ!U7</f>
        <v>11994</v>
      </c>
      <c r="LK8" s="86"/>
      <c r="LL8" s="86"/>
      <c r="LM8" s="86"/>
      <c r="LN8" s="86"/>
      <c r="LO8" s="86"/>
      <c r="LP8" s="86"/>
      <c r="LQ8" s="86"/>
      <c r="LR8" s="86"/>
      <c r="LS8" s="86"/>
      <c r="LT8" s="86"/>
      <c r="LU8" s="86"/>
      <c r="LV8" s="86"/>
      <c r="LW8" s="86"/>
      <c r="LX8" s="86"/>
      <c r="LY8" s="86"/>
      <c r="LZ8" s="86"/>
      <c r="MA8" s="86"/>
      <c r="MB8" s="86"/>
      <c r="MC8" s="86"/>
      <c r="MD8" s="86"/>
      <c r="ME8" s="86"/>
      <c r="MF8" s="86"/>
      <c r="MG8" s="86"/>
      <c r="MH8" s="86"/>
      <c r="MI8" s="86"/>
      <c r="MJ8" s="86"/>
      <c r="MK8" s="86"/>
      <c r="ML8" s="86"/>
      <c r="MM8" s="86"/>
      <c r="MN8" s="86"/>
      <c r="MO8" s="86"/>
      <c r="MP8" s="86"/>
      <c r="MQ8" s="86"/>
      <c r="MR8" s="86"/>
      <c r="MS8" s="86"/>
      <c r="MT8" s="86"/>
      <c r="MU8" s="86"/>
      <c r="MV8" s="86"/>
      <c r="MW8" s="86"/>
      <c r="MX8" s="86"/>
      <c r="MY8" s="86"/>
      <c r="MZ8" s="86"/>
      <c r="NA8" s="86"/>
      <c r="NB8" s="86"/>
      <c r="NC8" s="3"/>
      <c r="ND8" s="87" t="s">
        <v>10</v>
      </c>
      <c r="NE8" s="88"/>
      <c r="NF8" s="76" t="s">
        <v>11</v>
      </c>
      <c r="NG8" s="76"/>
      <c r="NH8" s="76"/>
      <c r="NI8" s="76"/>
      <c r="NJ8" s="76"/>
      <c r="NK8" s="76"/>
      <c r="NL8" s="76"/>
      <c r="NM8" s="76"/>
      <c r="NN8" s="76"/>
      <c r="NO8" s="76"/>
      <c r="NP8" s="76"/>
      <c r="NQ8" s="77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78" t="s">
        <v>19</v>
      </c>
      <c r="NE9" s="79"/>
      <c r="NF9" s="80" t="s">
        <v>20</v>
      </c>
      <c r="NG9" s="80"/>
      <c r="NH9" s="80"/>
      <c r="NI9" s="80"/>
      <c r="NJ9" s="80"/>
      <c r="NK9" s="80"/>
      <c r="NL9" s="80"/>
      <c r="NM9" s="80"/>
      <c r="NN9" s="80"/>
      <c r="NO9" s="80"/>
      <c r="NP9" s="80"/>
      <c r="NQ9" s="81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117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82" t="str">
        <f>データ!Q7</f>
        <v>立体式</v>
      </c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4"/>
      <c r="DU10" s="86">
        <f>データ!R7</f>
        <v>29</v>
      </c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6">
        <f>データ!V7</f>
        <v>534</v>
      </c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  <c r="IY10" s="86"/>
      <c r="IZ10" s="86"/>
      <c r="JA10" s="86"/>
      <c r="JB10" s="86"/>
      <c r="JC10" s="86"/>
      <c r="JD10" s="86"/>
      <c r="JE10" s="86"/>
      <c r="JF10" s="86"/>
      <c r="JG10" s="86"/>
      <c r="JH10" s="86"/>
      <c r="JI10" s="86"/>
      <c r="JJ10" s="86"/>
      <c r="JK10" s="86"/>
      <c r="JL10" s="86"/>
      <c r="JM10" s="86"/>
      <c r="JN10" s="86"/>
      <c r="JO10" s="86"/>
      <c r="JP10" s="86"/>
      <c r="JQ10" s="86">
        <f>データ!W7</f>
        <v>0</v>
      </c>
      <c r="JR10" s="86"/>
      <c r="JS10" s="86"/>
      <c r="JT10" s="86"/>
      <c r="JU10" s="86"/>
      <c r="JV10" s="86"/>
      <c r="JW10" s="86"/>
      <c r="JX10" s="86"/>
      <c r="JY10" s="86"/>
      <c r="JZ10" s="86"/>
      <c r="KA10" s="86"/>
      <c r="KB10" s="86"/>
      <c r="KC10" s="86"/>
      <c r="KD10" s="86"/>
      <c r="KE10" s="86"/>
      <c r="KF10" s="86"/>
      <c r="KG10" s="86"/>
      <c r="KH10" s="86"/>
      <c r="KI10" s="86"/>
      <c r="KJ10" s="86"/>
      <c r="KK10" s="86"/>
      <c r="KL10" s="86"/>
      <c r="KM10" s="86"/>
      <c r="KN10" s="86"/>
      <c r="KO10" s="86"/>
      <c r="KP10" s="86"/>
      <c r="KQ10" s="86"/>
      <c r="KR10" s="86"/>
      <c r="KS10" s="86"/>
      <c r="KT10" s="86"/>
      <c r="KU10" s="86"/>
      <c r="KV10" s="86"/>
      <c r="KW10" s="86"/>
      <c r="KX10" s="86"/>
      <c r="KY10" s="86"/>
      <c r="KZ10" s="86"/>
      <c r="LA10" s="86"/>
      <c r="LB10" s="86"/>
      <c r="LC10" s="86"/>
      <c r="LD10" s="86"/>
      <c r="LE10" s="86"/>
      <c r="LF10" s="86"/>
      <c r="LG10" s="86"/>
      <c r="LH10" s="86"/>
      <c r="LI10" s="86"/>
      <c r="LJ10" s="85" t="str">
        <f>データ!X7</f>
        <v>代行制</v>
      </c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1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1"/>
      <c r="NC15" s="2"/>
      <c r="ND15" s="100" t="s">
        <v>127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3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3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3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3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3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3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3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3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3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3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3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3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5"/>
      <c r="S30" s="15"/>
      <c r="T30" s="15"/>
      <c r="U30" s="103" t="str">
        <f>データ!$B$11</f>
        <v>R02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R03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R04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R05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R06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2"/>
      <c r="EB30" s="2"/>
      <c r="EC30" s="2"/>
      <c r="ED30" s="2"/>
      <c r="EE30" s="2"/>
      <c r="EF30" s="2"/>
      <c r="EG30" s="2"/>
      <c r="EH30" s="2"/>
      <c r="EI30" s="15"/>
      <c r="EJ30" s="15"/>
      <c r="EK30" s="15"/>
      <c r="EL30" s="103" t="str">
        <f>データ!$B$11</f>
        <v>R02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R03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R04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R05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R06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5"/>
      <c r="ID30" s="15"/>
      <c r="IE30" s="15"/>
      <c r="IF30" s="15"/>
      <c r="IG30" s="15"/>
      <c r="IH30" s="15"/>
      <c r="II30" s="15"/>
      <c r="IJ30" s="16"/>
      <c r="IK30" s="15"/>
      <c r="IL30" s="15"/>
      <c r="IM30" s="15"/>
      <c r="IN30" s="15"/>
      <c r="IO30" s="15"/>
      <c r="IP30" s="15"/>
      <c r="IQ30" s="15"/>
      <c r="IR30" s="2"/>
      <c r="IS30" s="2"/>
      <c r="IT30" s="2"/>
      <c r="IU30" s="2"/>
      <c r="IV30" s="2"/>
      <c r="IW30" s="2"/>
      <c r="IX30" s="2"/>
      <c r="IY30" s="2"/>
      <c r="IZ30" s="15"/>
      <c r="JA30" s="15"/>
      <c r="JB30" s="15"/>
      <c r="JC30" s="103" t="str">
        <f>データ!$B$11</f>
        <v>R02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R03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R04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R05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R06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2"/>
      <c r="C31" s="2"/>
      <c r="D31" s="2"/>
      <c r="E31" s="2"/>
      <c r="F31" s="2"/>
      <c r="I31" s="17"/>
      <c r="J31" s="113" t="s">
        <v>27</v>
      </c>
      <c r="K31" s="114"/>
      <c r="L31" s="114"/>
      <c r="M31" s="114"/>
      <c r="N31" s="114"/>
      <c r="O31" s="114"/>
      <c r="P31" s="114"/>
      <c r="Q31" s="114"/>
      <c r="R31" s="114"/>
      <c r="S31" s="114"/>
      <c r="T31" s="115"/>
      <c r="U31" s="116">
        <f>データ!Y7</f>
        <v>268.7</v>
      </c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>
        <f>データ!Z7</f>
        <v>277.3</v>
      </c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>
        <f>データ!AA7</f>
        <v>272.10000000000002</v>
      </c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>
        <f>データ!AB7</f>
        <v>260.2</v>
      </c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>
        <f>データ!AC7</f>
        <v>257.5</v>
      </c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13" t="s">
        <v>27</v>
      </c>
      <c r="EB31" s="114"/>
      <c r="EC31" s="114"/>
      <c r="ED31" s="114"/>
      <c r="EE31" s="114"/>
      <c r="EF31" s="114"/>
      <c r="EG31" s="114"/>
      <c r="EH31" s="114"/>
      <c r="EI31" s="114"/>
      <c r="EJ31" s="114"/>
      <c r="EK31" s="115"/>
      <c r="EL31" s="116">
        <f>データ!AJ7</f>
        <v>0</v>
      </c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>
        <f>データ!AK7</f>
        <v>0</v>
      </c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>
        <f>データ!AL7</f>
        <v>0</v>
      </c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>
        <f>データ!AM7</f>
        <v>0</v>
      </c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>
        <f>データ!AN7</f>
        <v>0</v>
      </c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9"/>
      <c r="ID31" s="19"/>
      <c r="IE31" s="19"/>
      <c r="IF31" s="19"/>
      <c r="IG31" s="19"/>
      <c r="IH31" s="19"/>
      <c r="II31" s="19"/>
      <c r="IJ31" s="20"/>
      <c r="IK31" s="19"/>
      <c r="IL31" s="19"/>
      <c r="IM31" s="19"/>
      <c r="IN31" s="19"/>
      <c r="IO31" s="19"/>
      <c r="IP31" s="19"/>
      <c r="IQ31" s="19"/>
      <c r="IR31" s="113" t="s">
        <v>27</v>
      </c>
      <c r="IS31" s="114"/>
      <c r="IT31" s="114"/>
      <c r="IU31" s="114"/>
      <c r="IV31" s="114"/>
      <c r="IW31" s="114"/>
      <c r="IX31" s="114"/>
      <c r="IY31" s="114"/>
      <c r="IZ31" s="114"/>
      <c r="JA31" s="114"/>
      <c r="JB31" s="115"/>
      <c r="JC31" s="110">
        <f>データ!DK7</f>
        <v>38</v>
      </c>
      <c r="JD31" s="111"/>
      <c r="JE31" s="111"/>
      <c r="JF31" s="111"/>
      <c r="JG31" s="111"/>
      <c r="JH31" s="111"/>
      <c r="JI31" s="111"/>
      <c r="JJ31" s="111"/>
      <c r="JK31" s="111"/>
      <c r="JL31" s="111"/>
      <c r="JM31" s="111"/>
      <c r="JN31" s="111"/>
      <c r="JO31" s="111"/>
      <c r="JP31" s="111"/>
      <c r="JQ31" s="111"/>
      <c r="JR31" s="111"/>
      <c r="JS31" s="111"/>
      <c r="JT31" s="111"/>
      <c r="JU31" s="112"/>
      <c r="JV31" s="110">
        <f>データ!DL7</f>
        <v>39.299999999999997</v>
      </c>
      <c r="JW31" s="111"/>
      <c r="JX31" s="111"/>
      <c r="JY31" s="111"/>
      <c r="JZ31" s="111"/>
      <c r="KA31" s="111"/>
      <c r="KB31" s="111"/>
      <c r="KC31" s="111"/>
      <c r="KD31" s="111"/>
      <c r="KE31" s="111"/>
      <c r="KF31" s="111"/>
      <c r="KG31" s="111"/>
      <c r="KH31" s="111"/>
      <c r="KI31" s="111"/>
      <c r="KJ31" s="111"/>
      <c r="KK31" s="111"/>
      <c r="KL31" s="111"/>
      <c r="KM31" s="111"/>
      <c r="KN31" s="112"/>
      <c r="KO31" s="110">
        <f>データ!DM7</f>
        <v>37.6</v>
      </c>
      <c r="KP31" s="111"/>
      <c r="KQ31" s="111"/>
      <c r="KR31" s="111"/>
      <c r="KS31" s="111"/>
      <c r="KT31" s="111"/>
      <c r="KU31" s="111"/>
      <c r="KV31" s="111"/>
      <c r="KW31" s="111"/>
      <c r="KX31" s="111"/>
      <c r="KY31" s="111"/>
      <c r="KZ31" s="111"/>
      <c r="LA31" s="111"/>
      <c r="LB31" s="111"/>
      <c r="LC31" s="111"/>
      <c r="LD31" s="111"/>
      <c r="LE31" s="111"/>
      <c r="LF31" s="111"/>
      <c r="LG31" s="112"/>
      <c r="LH31" s="110">
        <f>データ!DN7</f>
        <v>36</v>
      </c>
      <c r="LI31" s="111"/>
      <c r="LJ31" s="111"/>
      <c r="LK31" s="111"/>
      <c r="LL31" s="111"/>
      <c r="LM31" s="111"/>
      <c r="LN31" s="111"/>
      <c r="LO31" s="111"/>
      <c r="LP31" s="111"/>
      <c r="LQ31" s="111"/>
      <c r="LR31" s="111"/>
      <c r="LS31" s="111"/>
      <c r="LT31" s="111"/>
      <c r="LU31" s="111"/>
      <c r="LV31" s="111"/>
      <c r="LW31" s="111"/>
      <c r="LX31" s="111"/>
      <c r="LY31" s="111"/>
      <c r="LZ31" s="112"/>
      <c r="MA31" s="110">
        <f>データ!DO7</f>
        <v>35.6</v>
      </c>
      <c r="MB31" s="111"/>
      <c r="MC31" s="111"/>
      <c r="MD31" s="111"/>
      <c r="ME31" s="111"/>
      <c r="MF31" s="111"/>
      <c r="MG31" s="111"/>
      <c r="MH31" s="111"/>
      <c r="MI31" s="111"/>
      <c r="MJ31" s="111"/>
      <c r="MK31" s="111"/>
      <c r="ML31" s="111"/>
      <c r="MM31" s="111"/>
      <c r="MN31" s="111"/>
      <c r="MO31" s="111"/>
      <c r="MP31" s="111"/>
      <c r="MQ31" s="111"/>
      <c r="MR31" s="111"/>
      <c r="MS31" s="112"/>
      <c r="MT31" s="2"/>
      <c r="MU31" s="2"/>
      <c r="MV31" s="2"/>
      <c r="MW31" s="2"/>
      <c r="MX31" s="2"/>
      <c r="MY31" s="2"/>
      <c r="MZ31" s="2"/>
      <c r="NA31" s="2"/>
      <c r="NB31" s="1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2"/>
      <c r="C32" s="2"/>
      <c r="D32" s="2"/>
      <c r="E32" s="2"/>
      <c r="F32" s="2"/>
      <c r="G32" s="2"/>
      <c r="H32" s="2"/>
      <c r="I32" s="17"/>
      <c r="J32" s="113" t="s">
        <v>29</v>
      </c>
      <c r="K32" s="114"/>
      <c r="L32" s="114"/>
      <c r="M32" s="114"/>
      <c r="N32" s="114"/>
      <c r="O32" s="114"/>
      <c r="P32" s="114"/>
      <c r="Q32" s="114"/>
      <c r="R32" s="114"/>
      <c r="S32" s="114"/>
      <c r="T32" s="115"/>
      <c r="U32" s="116">
        <f>データ!AD7</f>
        <v>130.19999999999999</v>
      </c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>
        <f>データ!AE7</f>
        <v>136.5</v>
      </c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>
        <f>データ!AF7</f>
        <v>183.5</v>
      </c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>
        <f>データ!AG7</f>
        <v>4016.2</v>
      </c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>
        <f>データ!AH7</f>
        <v>4556.8</v>
      </c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13" t="s">
        <v>29</v>
      </c>
      <c r="EB32" s="114"/>
      <c r="EC32" s="114"/>
      <c r="ED32" s="114"/>
      <c r="EE32" s="114"/>
      <c r="EF32" s="114"/>
      <c r="EG32" s="114"/>
      <c r="EH32" s="114"/>
      <c r="EI32" s="114"/>
      <c r="EJ32" s="114"/>
      <c r="EK32" s="115"/>
      <c r="EL32" s="116">
        <f>データ!AO7</f>
        <v>8.6</v>
      </c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>
        <f>データ!AP7</f>
        <v>4.3</v>
      </c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>
        <f>データ!AQ7</f>
        <v>4.2</v>
      </c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>
        <f>データ!AR7</f>
        <v>3</v>
      </c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>
        <f>データ!AS7</f>
        <v>2.8</v>
      </c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9"/>
      <c r="ID32" s="19"/>
      <c r="IE32" s="19"/>
      <c r="IF32" s="19"/>
      <c r="IG32" s="19"/>
      <c r="IH32" s="19"/>
      <c r="II32" s="19"/>
      <c r="IJ32" s="20"/>
      <c r="IK32" s="19"/>
      <c r="IL32" s="19"/>
      <c r="IM32" s="19"/>
      <c r="IN32" s="19"/>
      <c r="IO32" s="19"/>
      <c r="IP32" s="19"/>
      <c r="IQ32" s="19"/>
      <c r="IR32" s="113" t="s">
        <v>29</v>
      </c>
      <c r="IS32" s="114"/>
      <c r="IT32" s="114"/>
      <c r="IU32" s="114"/>
      <c r="IV32" s="114"/>
      <c r="IW32" s="114"/>
      <c r="IX32" s="114"/>
      <c r="IY32" s="114"/>
      <c r="IZ32" s="114"/>
      <c r="JA32" s="114"/>
      <c r="JB32" s="115"/>
      <c r="JC32" s="110">
        <f>データ!DP7</f>
        <v>105.7</v>
      </c>
      <c r="JD32" s="111"/>
      <c r="JE32" s="111"/>
      <c r="JF32" s="111"/>
      <c r="JG32" s="111"/>
      <c r="JH32" s="111"/>
      <c r="JI32" s="111"/>
      <c r="JJ32" s="111"/>
      <c r="JK32" s="111"/>
      <c r="JL32" s="111"/>
      <c r="JM32" s="111"/>
      <c r="JN32" s="111"/>
      <c r="JO32" s="111"/>
      <c r="JP32" s="111"/>
      <c r="JQ32" s="111"/>
      <c r="JR32" s="111"/>
      <c r="JS32" s="111"/>
      <c r="JT32" s="111"/>
      <c r="JU32" s="112"/>
      <c r="JV32" s="110">
        <f>データ!DQ7</f>
        <v>104.3</v>
      </c>
      <c r="JW32" s="111"/>
      <c r="JX32" s="111"/>
      <c r="JY32" s="111"/>
      <c r="JZ32" s="111"/>
      <c r="KA32" s="111"/>
      <c r="KB32" s="111"/>
      <c r="KC32" s="111"/>
      <c r="KD32" s="111"/>
      <c r="KE32" s="111"/>
      <c r="KF32" s="111"/>
      <c r="KG32" s="111"/>
      <c r="KH32" s="111"/>
      <c r="KI32" s="111"/>
      <c r="KJ32" s="111"/>
      <c r="KK32" s="111"/>
      <c r="KL32" s="111"/>
      <c r="KM32" s="111"/>
      <c r="KN32" s="112"/>
      <c r="KO32" s="110">
        <f>データ!DR7</f>
        <v>114</v>
      </c>
      <c r="KP32" s="111"/>
      <c r="KQ32" s="111"/>
      <c r="KR32" s="111"/>
      <c r="KS32" s="111"/>
      <c r="KT32" s="111"/>
      <c r="KU32" s="111"/>
      <c r="KV32" s="111"/>
      <c r="KW32" s="111"/>
      <c r="KX32" s="111"/>
      <c r="KY32" s="111"/>
      <c r="KZ32" s="111"/>
      <c r="LA32" s="111"/>
      <c r="LB32" s="111"/>
      <c r="LC32" s="111"/>
      <c r="LD32" s="111"/>
      <c r="LE32" s="111"/>
      <c r="LF32" s="111"/>
      <c r="LG32" s="112"/>
      <c r="LH32" s="110">
        <f>データ!DS7</f>
        <v>119.1</v>
      </c>
      <c r="LI32" s="111"/>
      <c r="LJ32" s="111"/>
      <c r="LK32" s="111"/>
      <c r="LL32" s="111"/>
      <c r="LM32" s="111"/>
      <c r="LN32" s="111"/>
      <c r="LO32" s="111"/>
      <c r="LP32" s="111"/>
      <c r="LQ32" s="111"/>
      <c r="LR32" s="111"/>
      <c r="LS32" s="111"/>
      <c r="LT32" s="111"/>
      <c r="LU32" s="111"/>
      <c r="LV32" s="111"/>
      <c r="LW32" s="111"/>
      <c r="LX32" s="111"/>
      <c r="LY32" s="111"/>
      <c r="LZ32" s="112"/>
      <c r="MA32" s="110">
        <f>データ!DT7</f>
        <v>119.9</v>
      </c>
      <c r="MB32" s="111"/>
      <c r="MC32" s="111"/>
      <c r="MD32" s="111"/>
      <c r="ME32" s="111"/>
      <c r="MF32" s="111"/>
      <c r="MG32" s="111"/>
      <c r="MH32" s="111"/>
      <c r="MI32" s="111"/>
      <c r="MJ32" s="111"/>
      <c r="MK32" s="111"/>
      <c r="ML32" s="111"/>
      <c r="MM32" s="111"/>
      <c r="MN32" s="111"/>
      <c r="MO32" s="111"/>
      <c r="MP32" s="111"/>
      <c r="MQ32" s="111"/>
      <c r="MR32" s="111"/>
      <c r="MS32" s="112"/>
      <c r="MT32" s="2"/>
      <c r="MU32" s="2"/>
      <c r="MV32" s="2"/>
      <c r="MW32" s="2"/>
      <c r="MX32" s="2"/>
      <c r="MY32" s="2"/>
      <c r="MZ32" s="2"/>
      <c r="NA32" s="2"/>
      <c r="NB32" s="13"/>
      <c r="NC32" s="2"/>
      <c r="ND32" s="100" t="s">
        <v>128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3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4"/>
      <c r="IK34" s="2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4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4"/>
      <c r="IK35" s="22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4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2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10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3"/>
      <c r="NC49" s="2"/>
      <c r="ND49" s="100" t="s">
        <v>130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5"/>
      <c r="S51" s="15"/>
      <c r="T51" s="15"/>
      <c r="U51" s="103" t="str">
        <f>データ!$B$11</f>
        <v>R02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R03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R04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R05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R06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2"/>
      <c r="EB51" s="2"/>
      <c r="EC51" s="2"/>
      <c r="ED51" s="2"/>
      <c r="EE51" s="2"/>
      <c r="EF51" s="2"/>
      <c r="EG51" s="2"/>
      <c r="EH51" s="2"/>
      <c r="EI51" s="15"/>
      <c r="EJ51" s="15"/>
      <c r="EK51" s="15"/>
      <c r="EL51" s="103" t="str">
        <f>データ!$B$11</f>
        <v>R02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R03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R04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R05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R06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2"/>
      <c r="IS51" s="2"/>
      <c r="IT51" s="2"/>
      <c r="IU51" s="2"/>
      <c r="IV51" s="2"/>
      <c r="IW51" s="2"/>
      <c r="IX51" s="2"/>
      <c r="IY51" s="2"/>
      <c r="IZ51" s="15"/>
      <c r="JA51" s="15"/>
      <c r="JB51" s="15"/>
      <c r="JC51" s="103" t="str">
        <f>データ!$B$11</f>
        <v>R02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R03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R04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R05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R06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2"/>
      <c r="C52" s="2"/>
      <c r="D52" s="2"/>
      <c r="E52" s="2"/>
      <c r="F52" s="2"/>
      <c r="I52" s="17"/>
      <c r="J52" s="113" t="s">
        <v>27</v>
      </c>
      <c r="K52" s="114"/>
      <c r="L52" s="114"/>
      <c r="M52" s="114"/>
      <c r="N52" s="114"/>
      <c r="O52" s="114"/>
      <c r="P52" s="114"/>
      <c r="Q52" s="114"/>
      <c r="R52" s="114"/>
      <c r="S52" s="114"/>
      <c r="T52" s="115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13" t="s">
        <v>27</v>
      </c>
      <c r="EB52" s="114"/>
      <c r="EC52" s="114"/>
      <c r="ED52" s="114"/>
      <c r="EE52" s="114"/>
      <c r="EF52" s="114"/>
      <c r="EG52" s="114"/>
      <c r="EH52" s="114"/>
      <c r="EI52" s="114"/>
      <c r="EJ52" s="114"/>
      <c r="EK52" s="115"/>
      <c r="EL52" s="116">
        <f>データ!BF7</f>
        <v>62.8</v>
      </c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>
        <f>データ!BG7</f>
        <v>63.9</v>
      </c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>
        <f>データ!BH7</f>
        <v>63.2</v>
      </c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>
        <f>データ!BI7</f>
        <v>61.6</v>
      </c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>
        <f>データ!BJ7</f>
        <v>61.2</v>
      </c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13" t="s">
        <v>27</v>
      </c>
      <c r="IS52" s="114"/>
      <c r="IT52" s="114"/>
      <c r="IU52" s="114"/>
      <c r="IV52" s="114"/>
      <c r="IW52" s="114"/>
      <c r="IX52" s="114"/>
      <c r="IY52" s="114"/>
      <c r="IZ52" s="114"/>
      <c r="JA52" s="114"/>
      <c r="JB52" s="115"/>
      <c r="JC52" s="120">
        <f>データ!BQ7</f>
        <v>14129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14905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14335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13445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13168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2"/>
      <c r="C53" s="2"/>
      <c r="D53" s="2"/>
      <c r="E53" s="2"/>
      <c r="F53" s="2"/>
      <c r="G53" s="2"/>
      <c r="H53" s="2"/>
      <c r="I53" s="17"/>
      <c r="J53" s="113" t="s">
        <v>29</v>
      </c>
      <c r="K53" s="114"/>
      <c r="L53" s="114"/>
      <c r="M53" s="114"/>
      <c r="N53" s="114"/>
      <c r="O53" s="114"/>
      <c r="P53" s="114"/>
      <c r="Q53" s="114"/>
      <c r="R53" s="114"/>
      <c r="S53" s="114"/>
      <c r="T53" s="115"/>
      <c r="U53" s="120">
        <f>データ!AZ7</f>
        <v>87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7646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53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558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48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13" t="s">
        <v>29</v>
      </c>
      <c r="EB53" s="114"/>
      <c r="EC53" s="114"/>
      <c r="ED53" s="114"/>
      <c r="EE53" s="114"/>
      <c r="EF53" s="114"/>
      <c r="EG53" s="114"/>
      <c r="EH53" s="114"/>
      <c r="EI53" s="114"/>
      <c r="EJ53" s="114"/>
      <c r="EK53" s="115"/>
      <c r="EL53" s="116">
        <f>データ!BK7</f>
        <v>7.1</v>
      </c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>
        <f>データ!BL7</f>
        <v>5.6</v>
      </c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>
        <f>データ!BM7</f>
        <v>18.100000000000001</v>
      </c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>
        <f>データ!BN7</f>
        <v>24.8</v>
      </c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>
        <f>データ!BO7</f>
        <v>-46.3</v>
      </c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13" t="s">
        <v>29</v>
      </c>
      <c r="IS53" s="114"/>
      <c r="IT53" s="114"/>
      <c r="IU53" s="114"/>
      <c r="IV53" s="114"/>
      <c r="IW53" s="114"/>
      <c r="IX53" s="114"/>
      <c r="IY53" s="114"/>
      <c r="IZ53" s="114"/>
      <c r="JA53" s="114"/>
      <c r="JB53" s="115"/>
      <c r="JC53" s="120">
        <f>データ!BV7</f>
        <v>4211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10653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17717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21803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22649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2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3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3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3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3"/>
      <c r="NC66" s="2"/>
      <c r="ND66" s="100" t="s">
        <v>129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62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R02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R03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R04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R05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R06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R02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R03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R04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R05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R06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R02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R03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R04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R05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R06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2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0" t="str">
        <f>データ!CB7</f>
        <v xml:space="preserve"> </v>
      </c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2"/>
      <c r="AG77" s="110" t="str">
        <f>データ!CC7</f>
        <v xml:space="preserve"> </v>
      </c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2"/>
      <c r="AV77" s="110" t="str">
        <f>データ!CD7</f>
        <v xml:space="preserve"> </v>
      </c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2"/>
      <c r="BK77" s="110" t="str">
        <f>データ!CE7</f>
        <v xml:space="preserve"> </v>
      </c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  <c r="BV77" s="111"/>
      <c r="BW77" s="111"/>
      <c r="BX77" s="111"/>
      <c r="BY77" s="112"/>
      <c r="BZ77" s="110" t="str">
        <f>データ!CF7</f>
        <v xml:space="preserve"> </v>
      </c>
      <c r="CA77" s="111"/>
      <c r="CB77" s="111"/>
      <c r="CC77" s="111"/>
      <c r="CD77" s="111"/>
      <c r="CE77" s="111"/>
      <c r="CF77" s="111"/>
      <c r="CG77" s="111"/>
      <c r="CH77" s="111"/>
      <c r="CI77" s="111"/>
      <c r="CJ77" s="111"/>
      <c r="CK77" s="111"/>
      <c r="CL77" s="111"/>
      <c r="CM77" s="111"/>
      <c r="CN77" s="112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0" t="str">
        <f>データ!CO7</f>
        <v xml:space="preserve"> </v>
      </c>
      <c r="GM77" s="111"/>
      <c r="GN77" s="111"/>
      <c r="GO77" s="111"/>
      <c r="GP77" s="111"/>
      <c r="GQ77" s="111"/>
      <c r="GR77" s="111"/>
      <c r="GS77" s="111"/>
      <c r="GT77" s="111"/>
      <c r="GU77" s="111"/>
      <c r="GV77" s="111"/>
      <c r="GW77" s="111"/>
      <c r="GX77" s="111"/>
      <c r="GY77" s="111"/>
      <c r="GZ77" s="112"/>
      <c r="HA77" s="110" t="str">
        <f>データ!CP7</f>
        <v xml:space="preserve"> </v>
      </c>
      <c r="HB77" s="111"/>
      <c r="HC77" s="111"/>
      <c r="HD77" s="111"/>
      <c r="HE77" s="111"/>
      <c r="HF77" s="111"/>
      <c r="HG77" s="111"/>
      <c r="HH77" s="111"/>
      <c r="HI77" s="111"/>
      <c r="HJ77" s="111"/>
      <c r="HK77" s="111"/>
      <c r="HL77" s="111"/>
      <c r="HM77" s="111"/>
      <c r="HN77" s="111"/>
      <c r="HO77" s="112"/>
      <c r="HP77" s="110" t="str">
        <f>データ!CQ7</f>
        <v xml:space="preserve"> </v>
      </c>
      <c r="HQ77" s="111"/>
      <c r="HR77" s="111"/>
      <c r="HS77" s="111"/>
      <c r="HT77" s="111"/>
      <c r="HU77" s="111"/>
      <c r="HV77" s="111"/>
      <c r="HW77" s="111"/>
      <c r="HX77" s="111"/>
      <c r="HY77" s="111"/>
      <c r="HZ77" s="111"/>
      <c r="IA77" s="111"/>
      <c r="IB77" s="111"/>
      <c r="IC77" s="111"/>
      <c r="ID77" s="112"/>
      <c r="IE77" s="110" t="str">
        <f>データ!CR7</f>
        <v xml:space="preserve"> </v>
      </c>
      <c r="IF77" s="111"/>
      <c r="IG77" s="111"/>
      <c r="IH77" s="111"/>
      <c r="II77" s="111"/>
      <c r="IJ77" s="111"/>
      <c r="IK77" s="111"/>
      <c r="IL77" s="111"/>
      <c r="IM77" s="111"/>
      <c r="IN77" s="111"/>
      <c r="IO77" s="111"/>
      <c r="IP77" s="111"/>
      <c r="IQ77" s="111"/>
      <c r="IR77" s="111"/>
      <c r="IS77" s="112"/>
      <c r="IT77" s="110" t="str">
        <f>データ!CS7</f>
        <v xml:space="preserve"> </v>
      </c>
      <c r="IU77" s="111"/>
      <c r="IV77" s="111"/>
      <c r="IW77" s="111"/>
      <c r="IX77" s="111"/>
      <c r="IY77" s="111"/>
      <c r="IZ77" s="111"/>
      <c r="JA77" s="111"/>
      <c r="JB77" s="111"/>
      <c r="JC77" s="111"/>
      <c r="JD77" s="111"/>
      <c r="JE77" s="111"/>
      <c r="JF77" s="111"/>
      <c r="JG77" s="111"/>
      <c r="JH77" s="112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0">
        <f>データ!CZ7</f>
        <v>0</v>
      </c>
      <c r="KB77" s="111"/>
      <c r="KC77" s="111"/>
      <c r="KD77" s="111"/>
      <c r="KE77" s="111"/>
      <c r="KF77" s="111"/>
      <c r="KG77" s="111"/>
      <c r="KH77" s="111"/>
      <c r="KI77" s="111"/>
      <c r="KJ77" s="111"/>
      <c r="KK77" s="111"/>
      <c r="KL77" s="111"/>
      <c r="KM77" s="111"/>
      <c r="KN77" s="111"/>
      <c r="KO77" s="112"/>
      <c r="KP77" s="110">
        <f>データ!DA7</f>
        <v>0</v>
      </c>
      <c r="KQ77" s="111"/>
      <c r="KR77" s="111"/>
      <c r="KS77" s="111"/>
      <c r="KT77" s="111"/>
      <c r="KU77" s="111"/>
      <c r="KV77" s="111"/>
      <c r="KW77" s="111"/>
      <c r="KX77" s="111"/>
      <c r="KY77" s="111"/>
      <c r="KZ77" s="111"/>
      <c r="LA77" s="111"/>
      <c r="LB77" s="111"/>
      <c r="LC77" s="111"/>
      <c r="LD77" s="112"/>
      <c r="LE77" s="110">
        <f>データ!DB7</f>
        <v>0</v>
      </c>
      <c r="LF77" s="111"/>
      <c r="LG77" s="111"/>
      <c r="LH77" s="111"/>
      <c r="LI77" s="111"/>
      <c r="LJ77" s="111"/>
      <c r="LK77" s="111"/>
      <c r="LL77" s="111"/>
      <c r="LM77" s="111"/>
      <c r="LN77" s="111"/>
      <c r="LO77" s="111"/>
      <c r="LP77" s="111"/>
      <c r="LQ77" s="111"/>
      <c r="LR77" s="111"/>
      <c r="LS77" s="112"/>
      <c r="LT77" s="110">
        <f>データ!DC7</f>
        <v>0</v>
      </c>
      <c r="LU77" s="111"/>
      <c r="LV77" s="111"/>
      <c r="LW77" s="111"/>
      <c r="LX77" s="111"/>
      <c r="LY77" s="111"/>
      <c r="LZ77" s="111"/>
      <c r="MA77" s="111"/>
      <c r="MB77" s="111"/>
      <c r="MC77" s="111"/>
      <c r="MD77" s="111"/>
      <c r="ME77" s="111"/>
      <c r="MF77" s="111"/>
      <c r="MG77" s="111"/>
      <c r="MH77" s="112"/>
      <c r="MI77" s="110">
        <f>データ!DD7</f>
        <v>0</v>
      </c>
      <c r="MJ77" s="111"/>
      <c r="MK77" s="111"/>
      <c r="ML77" s="111"/>
      <c r="MM77" s="111"/>
      <c r="MN77" s="111"/>
      <c r="MO77" s="111"/>
      <c r="MP77" s="111"/>
      <c r="MQ77" s="111"/>
      <c r="MR77" s="111"/>
      <c r="MS77" s="111"/>
      <c r="MT77" s="111"/>
      <c r="MU77" s="111"/>
      <c r="MV77" s="111"/>
      <c r="MW77" s="112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2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0" t="str">
        <f>データ!CG7</f>
        <v xml:space="preserve"> </v>
      </c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2"/>
      <c r="AG78" s="110" t="str">
        <f>データ!CH7</f>
        <v xml:space="preserve"> </v>
      </c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2"/>
      <c r="AV78" s="110" t="str">
        <f>データ!CI7</f>
        <v xml:space="preserve"> </v>
      </c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2"/>
      <c r="BK78" s="110" t="str">
        <f>データ!CJ7</f>
        <v xml:space="preserve"> </v>
      </c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2"/>
      <c r="BZ78" s="110" t="str">
        <f>データ!CK7</f>
        <v xml:space="preserve"> </v>
      </c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2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0" t="str">
        <f>データ!CT7</f>
        <v xml:space="preserve"> </v>
      </c>
      <c r="GM78" s="111"/>
      <c r="GN78" s="111"/>
      <c r="GO78" s="111"/>
      <c r="GP78" s="111"/>
      <c r="GQ78" s="111"/>
      <c r="GR78" s="111"/>
      <c r="GS78" s="111"/>
      <c r="GT78" s="111"/>
      <c r="GU78" s="111"/>
      <c r="GV78" s="111"/>
      <c r="GW78" s="111"/>
      <c r="GX78" s="111"/>
      <c r="GY78" s="111"/>
      <c r="GZ78" s="112"/>
      <c r="HA78" s="110" t="str">
        <f>データ!CU7</f>
        <v xml:space="preserve"> </v>
      </c>
      <c r="HB78" s="111"/>
      <c r="HC78" s="111"/>
      <c r="HD78" s="111"/>
      <c r="HE78" s="111"/>
      <c r="HF78" s="111"/>
      <c r="HG78" s="111"/>
      <c r="HH78" s="111"/>
      <c r="HI78" s="111"/>
      <c r="HJ78" s="111"/>
      <c r="HK78" s="111"/>
      <c r="HL78" s="111"/>
      <c r="HM78" s="111"/>
      <c r="HN78" s="111"/>
      <c r="HO78" s="112"/>
      <c r="HP78" s="110" t="str">
        <f>データ!CV7</f>
        <v xml:space="preserve"> </v>
      </c>
      <c r="HQ78" s="111"/>
      <c r="HR78" s="111"/>
      <c r="HS78" s="111"/>
      <c r="HT78" s="111"/>
      <c r="HU78" s="111"/>
      <c r="HV78" s="111"/>
      <c r="HW78" s="111"/>
      <c r="HX78" s="111"/>
      <c r="HY78" s="111"/>
      <c r="HZ78" s="111"/>
      <c r="IA78" s="111"/>
      <c r="IB78" s="111"/>
      <c r="IC78" s="111"/>
      <c r="ID78" s="112"/>
      <c r="IE78" s="110" t="str">
        <f>データ!CW7</f>
        <v xml:space="preserve"> </v>
      </c>
      <c r="IF78" s="111"/>
      <c r="IG78" s="111"/>
      <c r="IH78" s="111"/>
      <c r="II78" s="111"/>
      <c r="IJ78" s="111"/>
      <c r="IK78" s="111"/>
      <c r="IL78" s="111"/>
      <c r="IM78" s="111"/>
      <c r="IN78" s="111"/>
      <c r="IO78" s="111"/>
      <c r="IP78" s="111"/>
      <c r="IQ78" s="111"/>
      <c r="IR78" s="111"/>
      <c r="IS78" s="112"/>
      <c r="IT78" s="110" t="str">
        <f>データ!CX7</f>
        <v xml:space="preserve"> </v>
      </c>
      <c r="IU78" s="111"/>
      <c r="IV78" s="111"/>
      <c r="IW78" s="111"/>
      <c r="IX78" s="111"/>
      <c r="IY78" s="111"/>
      <c r="IZ78" s="111"/>
      <c r="JA78" s="111"/>
      <c r="JB78" s="111"/>
      <c r="JC78" s="111"/>
      <c r="JD78" s="111"/>
      <c r="JE78" s="111"/>
      <c r="JF78" s="111"/>
      <c r="JG78" s="111"/>
      <c r="JH78" s="112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0">
        <f>データ!DE7</f>
        <v>108.5</v>
      </c>
      <c r="KB78" s="111"/>
      <c r="KC78" s="111"/>
      <c r="KD78" s="111"/>
      <c r="KE78" s="111"/>
      <c r="KF78" s="111"/>
      <c r="KG78" s="111"/>
      <c r="KH78" s="111"/>
      <c r="KI78" s="111"/>
      <c r="KJ78" s="111"/>
      <c r="KK78" s="111"/>
      <c r="KL78" s="111"/>
      <c r="KM78" s="111"/>
      <c r="KN78" s="111"/>
      <c r="KO78" s="112"/>
      <c r="KP78" s="110">
        <f>データ!DF7</f>
        <v>136.19999999999999</v>
      </c>
      <c r="KQ78" s="111"/>
      <c r="KR78" s="111"/>
      <c r="KS78" s="111"/>
      <c r="KT78" s="111"/>
      <c r="KU78" s="111"/>
      <c r="KV78" s="111"/>
      <c r="KW78" s="111"/>
      <c r="KX78" s="111"/>
      <c r="KY78" s="111"/>
      <c r="KZ78" s="111"/>
      <c r="LA78" s="111"/>
      <c r="LB78" s="111"/>
      <c r="LC78" s="111"/>
      <c r="LD78" s="112"/>
      <c r="LE78" s="110">
        <f>データ!DG7</f>
        <v>104.8</v>
      </c>
      <c r="LF78" s="111"/>
      <c r="LG78" s="111"/>
      <c r="LH78" s="111"/>
      <c r="LI78" s="111"/>
      <c r="LJ78" s="111"/>
      <c r="LK78" s="111"/>
      <c r="LL78" s="111"/>
      <c r="LM78" s="111"/>
      <c r="LN78" s="111"/>
      <c r="LO78" s="111"/>
      <c r="LP78" s="111"/>
      <c r="LQ78" s="111"/>
      <c r="LR78" s="111"/>
      <c r="LS78" s="112"/>
      <c r="LT78" s="110">
        <f>データ!DH7</f>
        <v>81.5</v>
      </c>
      <c r="LU78" s="111"/>
      <c r="LV78" s="111"/>
      <c r="LW78" s="111"/>
      <c r="LX78" s="111"/>
      <c r="LY78" s="111"/>
      <c r="LZ78" s="111"/>
      <c r="MA78" s="111"/>
      <c r="MB78" s="111"/>
      <c r="MC78" s="111"/>
      <c r="MD78" s="111"/>
      <c r="ME78" s="111"/>
      <c r="MF78" s="111"/>
      <c r="MG78" s="111"/>
      <c r="MH78" s="112"/>
      <c r="MI78" s="110">
        <f>データ!DI7</f>
        <v>60.7</v>
      </c>
      <c r="MJ78" s="111"/>
      <c r="MK78" s="111"/>
      <c r="ML78" s="111"/>
      <c r="MM78" s="111"/>
      <c r="MN78" s="111"/>
      <c r="MO78" s="111"/>
      <c r="MP78" s="111"/>
      <c r="MQ78" s="111"/>
      <c r="MR78" s="111"/>
      <c r="MS78" s="111"/>
      <c r="MT78" s="111"/>
      <c r="MU78" s="111"/>
      <c r="MV78" s="111"/>
      <c r="MW78" s="112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49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DFWhx9nh/flRLCdwtoB9a14vJ0be7CACpyUbAw4mQHb141geBYBXaNTGf17hSfJunTjB+EXZfi33RV2LXeCKLg==" saltValue="ooYUNfTbzRQMGPBj8lfcIQ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50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51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52</v>
      </c>
      <c r="B3" s="38" t="s">
        <v>53</v>
      </c>
      <c r="C3" s="38" t="s">
        <v>54</v>
      </c>
      <c r="D3" s="38" t="s">
        <v>55</v>
      </c>
      <c r="E3" s="38" t="s">
        <v>56</v>
      </c>
      <c r="F3" s="38" t="s">
        <v>57</v>
      </c>
      <c r="G3" s="38" t="s">
        <v>58</v>
      </c>
      <c r="H3" s="138" t="s">
        <v>59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60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61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62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63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64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65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66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67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68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69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70</v>
      </c>
      <c r="CN4" s="144" t="s">
        <v>71</v>
      </c>
      <c r="CO4" s="135" t="s">
        <v>72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73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74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75</v>
      </c>
      <c r="B5" s="46"/>
      <c r="C5" s="46"/>
      <c r="D5" s="46"/>
      <c r="E5" s="46"/>
      <c r="F5" s="46"/>
      <c r="G5" s="46"/>
      <c r="H5" s="47" t="s">
        <v>76</v>
      </c>
      <c r="I5" s="47" t="s">
        <v>77</v>
      </c>
      <c r="J5" s="47" t="s">
        <v>78</v>
      </c>
      <c r="K5" s="47" t="s">
        <v>79</v>
      </c>
      <c r="L5" s="47" t="s">
        <v>80</v>
      </c>
      <c r="M5" s="47" t="s">
        <v>4</v>
      </c>
      <c r="N5" s="47" t="s">
        <v>5</v>
      </c>
      <c r="O5" s="47" t="s">
        <v>81</v>
      </c>
      <c r="P5" s="47" t="s">
        <v>13</v>
      </c>
      <c r="Q5" s="47" t="s">
        <v>82</v>
      </c>
      <c r="R5" s="47" t="s">
        <v>83</v>
      </c>
      <c r="S5" s="47" t="s">
        <v>84</v>
      </c>
      <c r="T5" s="47" t="s">
        <v>85</v>
      </c>
      <c r="U5" s="47" t="s">
        <v>86</v>
      </c>
      <c r="V5" s="47" t="s">
        <v>87</v>
      </c>
      <c r="W5" s="47" t="s">
        <v>88</v>
      </c>
      <c r="X5" s="47" t="s">
        <v>89</v>
      </c>
      <c r="Y5" s="47" t="s">
        <v>90</v>
      </c>
      <c r="Z5" s="47" t="s">
        <v>91</v>
      </c>
      <c r="AA5" s="47" t="s">
        <v>92</v>
      </c>
      <c r="AB5" s="47" t="s">
        <v>93</v>
      </c>
      <c r="AC5" s="47" t="s">
        <v>94</v>
      </c>
      <c r="AD5" s="47" t="s">
        <v>95</v>
      </c>
      <c r="AE5" s="47" t="s">
        <v>96</v>
      </c>
      <c r="AF5" s="47" t="s">
        <v>97</v>
      </c>
      <c r="AG5" s="47" t="s">
        <v>98</v>
      </c>
      <c r="AH5" s="47" t="s">
        <v>99</v>
      </c>
      <c r="AI5" s="47" t="s">
        <v>100</v>
      </c>
      <c r="AJ5" s="47" t="s">
        <v>90</v>
      </c>
      <c r="AK5" s="47" t="s">
        <v>91</v>
      </c>
      <c r="AL5" s="47" t="s">
        <v>92</v>
      </c>
      <c r="AM5" s="47" t="s">
        <v>93</v>
      </c>
      <c r="AN5" s="47" t="s">
        <v>94</v>
      </c>
      <c r="AO5" s="47" t="s">
        <v>95</v>
      </c>
      <c r="AP5" s="47" t="s">
        <v>96</v>
      </c>
      <c r="AQ5" s="47" t="s">
        <v>97</v>
      </c>
      <c r="AR5" s="47" t="s">
        <v>98</v>
      </c>
      <c r="AS5" s="47" t="s">
        <v>99</v>
      </c>
      <c r="AT5" s="47" t="s">
        <v>100</v>
      </c>
      <c r="AU5" s="47" t="s">
        <v>90</v>
      </c>
      <c r="AV5" s="47" t="s">
        <v>91</v>
      </c>
      <c r="AW5" s="47" t="s">
        <v>92</v>
      </c>
      <c r="AX5" s="47" t="s">
        <v>93</v>
      </c>
      <c r="AY5" s="47" t="s">
        <v>94</v>
      </c>
      <c r="AZ5" s="47" t="s">
        <v>95</v>
      </c>
      <c r="BA5" s="47" t="s">
        <v>96</v>
      </c>
      <c r="BB5" s="47" t="s">
        <v>97</v>
      </c>
      <c r="BC5" s="47" t="s">
        <v>98</v>
      </c>
      <c r="BD5" s="47" t="s">
        <v>99</v>
      </c>
      <c r="BE5" s="47" t="s">
        <v>100</v>
      </c>
      <c r="BF5" s="47" t="s">
        <v>101</v>
      </c>
      <c r="BG5" s="47" t="s">
        <v>91</v>
      </c>
      <c r="BH5" s="47" t="s">
        <v>92</v>
      </c>
      <c r="BI5" s="47" t="s">
        <v>93</v>
      </c>
      <c r="BJ5" s="47" t="s">
        <v>94</v>
      </c>
      <c r="BK5" s="47" t="s">
        <v>95</v>
      </c>
      <c r="BL5" s="47" t="s">
        <v>96</v>
      </c>
      <c r="BM5" s="47" t="s">
        <v>97</v>
      </c>
      <c r="BN5" s="47" t="s">
        <v>98</v>
      </c>
      <c r="BO5" s="47" t="s">
        <v>99</v>
      </c>
      <c r="BP5" s="47" t="s">
        <v>100</v>
      </c>
      <c r="BQ5" s="47" t="s">
        <v>90</v>
      </c>
      <c r="BR5" s="47" t="s">
        <v>91</v>
      </c>
      <c r="BS5" s="47" t="s">
        <v>92</v>
      </c>
      <c r="BT5" s="47" t="s">
        <v>93</v>
      </c>
      <c r="BU5" s="47" t="s">
        <v>94</v>
      </c>
      <c r="BV5" s="47" t="s">
        <v>95</v>
      </c>
      <c r="BW5" s="47" t="s">
        <v>96</v>
      </c>
      <c r="BX5" s="47" t="s">
        <v>97</v>
      </c>
      <c r="BY5" s="47" t="s">
        <v>98</v>
      </c>
      <c r="BZ5" s="47" t="s">
        <v>99</v>
      </c>
      <c r="CA5" s="47" t="s">
        <v>100</v>
      </c>
      <c r="CB5" s="47" t="s">
        <v>90</v>
      </c>
      <c r="CC5" s="47" t="s">
        <v>91</v>
      </c>
      <c r="CD5" s="47" t="s">
        <v>92</v>
      </c>
      <c r="CE5" s="47" t="s">
        <v>93</v>
      </c>
      <c r="CF5" s="47" t="s">
        <v>94</v>
      </c>
      <c r="CG5" s="47" t="s">
        <v>95</v>
      </c>
      <c r="CH5" s="47" t="s">
        <v>96</v>
      </c>
      <c r="CI5" s="47" t="s">
        <v>97</v>
      </c>
      <c r="CJ5" s="47" t="s">
        <v>98</v>
      </c>
      <c r="CK5" s="47" t="s">
        <v>99</v>
      </c>
      <c r="CL5" s="47" t="s">
        <v>100</v>
      </c>
      <c r="CM5" s="145"/>
      <c r="CN5" s="145"/>
      <c r="CO5" s="47" t="s">
        <v>90</v>
      </c>
      <c r="CP5" s="47" t="s">
        <v>91</v>
      </c>
      <c r="CQ5" s="47" t="s">
        <v>92</v>
      </c>
      <c r="CR5" s="47" t="s">
        <v>93</v>
      </c>
      <c r="CS5" s="47" t="s">
        <v>94</v>
      </c>
      <c r="CT5" s="47" t="s">
        <v>95</v>
      </c>
      <c r="CU5" s="47" t="s">
        <v>96</v>
      </c>
      <c r="CV5" s="47" t="s">
        <v>97</v>
      </c>
      <c r="CW5" s="47" t="s">
        <v>98</v>
      </c>
      <c r="CX5" s="47" t="s">
        <v>99</v>
      </c>
      <c r="CY5" s="47" t="s">
        <v>100</v>
      </c>
      <c r="CZ5" s="47" t="s">
        <v>90</v>
      </c>
      <c r="DA5" s="47" t="s">
        <v>91</v>
      </c>
      <c r="DB5" s="47" t="s">
        <v>92</v>
      </c>
      <c r="DC5" s="47" t="s">
        <v>93</v>
      </c>
      <c r="DD5" s="47" t="s">
        <v>94</v>
      </c>
      <c r="DE5" s="47" t="s">
        <v>95</v>
      </c>
      <c r="DF5" s="47" t="s">
        <v>96</v>
      </c>
      <c r="DG5" s="47" t="s">
        <v>97</v>
      </c>
      <c r="DH5" s="47" t="s">
        <v>98</v>
      </c>
      <c r="DI5" s="47" t="s">
        <v>99</v>
      </c>
      <c r="DJ5" s="47" t="s">
        <v>35</v>
      </c>
      <c r="DK5" s="47" t="s">
        <v>90</v>
      </c>
      <c r="DL5" s="47" t="s">
        <v>91</v>
      </c>
      <c r="DM5" s="47" t="s">
        <v>92</v>
      </c>
      <c r="DN5" s="47" t="s">
        <v>93</v>
      </c>
      <c r="DO5" s="47" t="s">
        <v>94</v>
      </c>
      <c r="DP5" s="47" t="s">
        <v>95</v>
      </c>
      <c r="DQ5" s="47" t="s">
        <v>96</v>
      </c>
      <c r="DR5" s="47" t="s">
        <v>97</v>
      </c>
      <c r="DS5" s="47" t="s">
        <v>98</v>
      </c>
      <c r="DT5" s="47" t="s">
        <v>99</v>
      </c>
      <c r="DU5" s="47" t="s">
        <v>100</v>
      </c>
    </row>
    <row r="6" spans="1:125" s="54" customFormat="1" x14ac:dyDescent="0.15">
      <c r="A6" s="37" t="s">
        <v>102</v>
      </c>
      <c r="B6" s="48">
        <f>B8</f>
        <v>2024</v>
      </c>
      <c r="C6" s="48">
        <f t="shared" ref="C6:X6" si="1">C8</f>
        <v>382043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6</v>
      </c>
      <c r="H6" s="48" t="str">
        <f>SUBSTITUTE(H8,"　","")</f>
        <v>愛媛県八幡浜市</v>
      </c>
      <c r="I6" s="48" t="str">
        <f t="shared" si="1"/>
        <v>北浜立体駐車場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Ａ１Ｂ１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立体式</v>
      </c>
      <c r="R6" s="51">
        <f t="shared" si="1"/>
        <v>29</v>
      </c>
      <c r="S6" s="50" t="str">
        <f t="shared" si="1"/>
        <v>商業施設</v>
      </c>
      <c r="T6" s="50" t="str">
        <f t="shared" si="1"/>
        <v>無</v>
      </c>
      <c r="U6" s="51">
        <f t="shared" si="1"/>
        <v>11994</v>
      </c>
      <c r="V6" s="51">
        <f t="shared" si="1"/>
        <v>534</v>
      </c>
      <c r="W6" s="51">
        <f t="shared" si="1"/>
        <v>0</v>
      </c>
      <c r="X6" s="50" t="str">
        <f t="shared" si="1"/>
        <v>代行制</v>
      </c>
      <c r="Y6" s="52">
        <f>IF(Y8="-",NA(),Y8)</f>
        <v>268.7</v>
      </c>
      <c r="Z6" s="52">
        <f t="shared" ref="Z6:AH6" si="2">IF(Z8="-",NA(),Z8)</f>
        <v>277.3</v>
      </c>
      <c r="AA6" s="52">
        <f t="shared" si="2"/>
        <v>272.10000000000002</v>
      </c>
      <c r="AB6" s="52">
        <f t="shared" si="2"/>
        <v>260.2</v>
      </c>
      <c r="AC6" s="52">
        <f t="shared" si="2"/>
        <v>257.5</v>
      </c>
      <c r="AD6" s="52">
        <f t="shared" si="2"/>
        <v>130.19999999999999</v>
      </c>
      <c r="AE6" s="52">
        <f t="shared" si="2"/>
        <v>136.5</v>
      </c>
      <c r="AF6" s="52">
        <f t="shared" si="2"/>
        <v>183.5</v>
      </c>
      <c r="AG6" s="52">
        <f t="shared" si="2"/>
        <v>4016.2</v>
      </c>
      <c r="AH6" s="52">
        <f t="shared" si="2"/>
        <v>4556.8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8.6</v>
      </c>
      <c r="AP6" s="52">
        <f t="shared" si="3"/>
        <v>4.3</v>
      </c>
      <c r="AQ6" s="52">
        <f t="shared" si="3"/>
        <v>4.2</v>
      </c>
      <c r="AR6" s="52">
        <f t="shared" si="3"/>
        <v>3</v>
      </c>
      <c r="AS6" s="52">
        <f t="shared" si="3"/>
        <v>2.8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87</v>
      </c>
      <c r="BA6" s="53">
        <f t="shared" si="4"/>
        <v>7646</v>
      </c>
      <c r="BB6" s="53">
        <f t="shared" si="4"/>
        <v>53</v>
      </c>
      <c r="BC6" s="53">
        <f t="shared" si="4"/>
        <v>558</v>
      </c>
      <c r="BD6" s="53">
        <f t="shared" si="4"/>
        <v>48</v>
      </c>
      <c r="BE6" s="51" t="str">
        <f>IF(BE8="-","",IF(BE8="-","【-】","【"&amp;SUBSTITUTE(TEXT(BE8,"#,##0"),"-","△")&amp;"】"))</f>
        <v>【39】</v>
      </c>
      <c r="BF6" s="52">
        <f>IF(BF8="-",NA(),BF8)</f>
        <v>62.8</v>
      </c>
      <c r="BG6" s="52">
        <f t="shared" ref="BG6:BO6" si="5">IF(BG8="-",NA(),BG8)</f>
        <v>63.9</v>
      </c>
      <c r="BH6" s="52">
        <f t="shared" si="5"/>
        <v>63.2</v>
      </c>
      <c r="BI6" s="52">
        <f t="shared" si="5"/>
        <v>61.6</v>
      </c>
      <c r="BJ6" s="52">
        <f t="shared" si="5"/>
        <v>61.2</v>
      </c>
      <c r="BK6" s="52">
        <f t="shared" si="5"/>
        <v>7.1</v>
      </c>
      <c r="BL6" s="52">
        <f t="shared" si="5"/>
        <v>5.6</v>
      </c>
      <c r="BM6" s="52">
        <f t="shared" si="5"/>
        <v>18.100000000000001</v>
      </c>
      <c r="BN6" s="52">
        <f t="shared" si="5"/>
        <v>24.8</v>
      </c>
      <c r="BO6" s="52">
        <f t="shared" si="5"/>
        <v>-46.3</v>
      </c>
      <c r="BP6" s="49" t="str">
        <f>IF(BP8="-","",IF(BP8="-","【-】","【"&amp;SUBSTITUTE(TEXT(BP8,"#,##0.0"),"-","△")&amp;"】"))</f>
        <v>【2.0】</v>
      </c>
      <c r="BQ6" s="53">
        <f>IF(BQ8="-",NA(),BQ8)</f>
        <v>14129</v>
      </c>
      <c r="BR6" s="53">
        <f t="shared" ref="BR6:BZ6" si="6">IF(BR8="-",NA(),BR8)</f>
        <v>14905</v>
      </c>
      <c r="BS6" s="53">
        <f t="shared" si="6"/>
        <v>14335</v>
      </c>
      <c r="BT6" s="53">
        <f t="shared" si="6"/>
        <v>13445</v>
      </c>
      <c r="BU6" s="53">
        <f t="shared" si="6"/>
        <v>13168</v>
      </c>
      <c r="BV6" s="53">
        <f t="shared" si="6"/>
        <v>4211</v>
      </c>
      <c r="BW6" s="53">
        <f t="shared" si="6"/>
        <v>10653</v>
      </c>
      <c r="BX6" s="53">
        <f t="shared" si="6"/>
        <v>17717</v>
      </c>
      <c r="BY6" s="53">
        <f t="shared" si="6"/>
        <v>21803</v>
      </c>
      <c r="BZ6" s="53">
        <f t="shared" si="6"/>
        <v>22649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103</v>
      </c>
      <c r="CM6" s="51">
        <f t="shared" ref="CM6:CN6" si="7">CM8</f>
        <v>62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104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108.5</v>
      </c>
      <c r="DF6" s="52">
        <f t="shared" si="8"/>
        <v>136.19999999999999</v>
      </c>
      <c r="DG6" s="52">
        <f t="shared" si="8"/>
        <v>104.8</v>
      </c>
      <c r="DH6" s="52">
        <f t="shared" si="8"/>
        <v>81.5</v>
      </c>
      <c r="DI6" s="52">
        <f t="shared" si="8"/>
        <v>60.7</v>
      </c>
      <c r="DJ6" s="49" t="str">
        <f>IF(DJ8="-","",IF(DJ8="-","【-】","【"&amp;SUBSTITUTE(TEXT(DJ8,"#,##0.0"),"-","△")&amp;"】"))</f>
        <v>【73.4】</v>
      </c>
      <c r="DK6" s="52">
        <f>IF(DK8="-",NA(),DK8)</f>
        <v>38</v>
      </c>
      <c r="DL6" s="52">
        <f t="shared" ref="DL6:DT6" si="9">IF(DL8="-",NA(),DL8)</f>
        <v>39.299999999999997</v>
      </c>
      <c r="DM6" s="52">
        <f t="shared" si="9"/>
        <v>37.6</v>
      </c>
      <c r="DN6" s="52">
        <f t="shared" si="9"/>
        <v>36</v>
      </c>
      <c r="DO6" s="52">
        <f t="shared" si="9"/>
        <v>35.6</v>
      </c>
      <c r="DP6" s="52">
        <f t="shared" si="9"/>
        <v>105.7</v>
      </c>
      <c r="DQ6" s="52">
        <f t="shared" si="9"/>
        <v>104.3</v>
      </c>
      <c r="DR6" s="52">
        <f t="shared" si="9"/>
        <v>114</v>
      </c>
      <c r="DS6" s="52">
        <f t="shared" si="9"/>
        <v>119.1</v>
      </c>
      <c r="DT6" s="52">
        <f t="shared" si="9"/>
        <v>119.9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15">
      <c r="A7" s="37" t="s">
        <v>105</v>
      </c>
      <c r="B7" s="48">
        <f t="shared" ref="B7:X7" si="10">B8</f>
        <v>2024</v>
      </c>
      <c r="C7" s="48">
        <f t="shared" si="10"/>
        <v>382043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6</v>
      </c>
      <c r="H7" s="48" t="str">
        <f t="shared" si="10"/>
        <v>愛媛県　八幡浜市</v>
      </c>
      <c r="I7" s="48" t="str">
        <f t="shared" si="10"/>
        <v>北浜立体駐車場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Ａ１Ｂ１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立体式</v>
      </c>
      <c r="R7" s="51">
        <f t="shared" si="10"/>
        <v>29</v>
      </c>
      <c r="S7" s="50" t="str">
        <f t="shared" si="10"/>
        <v>商業施設</v>
      </c>
      <c r="T7" s="50" t="str">
        <f t="shared" si="10"/>
        <v>無</v>
      </c>
      <c r="U7" s="51">
        <f t="shared" si="10"/>
        <v>11994</v>
      </c>
      <c r="V7" s="51">
        <f t="shared" si="10"/>
        <v>534</v>
      </c>
      <c r="W7" s="51">
        <f t="shared" si="10"/>
        <v>0</v>
      </c>
      <c r="X7" s="50" t="str">
        <f t="shared" si="10"/>
        <v>代行制</v>
      </c>
      <c r="Y7" s="52">
        <f>Y8</f>
        <v>268.7</v>
      </c>
      <c r="Z7" s="52">
        <f t="shared" ref="Z7:AH7" si="11">Z8</f>
        <v>277.3</v>
      </c>
      <c r="AA7" s="52">
        <f t="shared" si="11"/>
        <v>272.10000000000002</v>
      </c>
      <c r="AB7" s="52">
        <f t="shared" si="11"/>
        <v>260.2</v>
      </c>
      <c r="AC7" s="52">
        <f t="shared" si="11"/>
        <v>257.5</v>
      </c>
      <c r="AD7" s="52">
        <f t="shared" si="11"/>
        <v>130.19999999999999</v>
      </c>
      <c r="AE7" s="52">
        <f t="shared" si="11"/>
        <v>136.5</v>
      </c>
      <c r="AF7" s="52">
        <f t="shared" si="11"/>
        <v>183.5</v>
      </c>
      <c r="AG7" s="52">
        <f t="shared" si="11"/>
        <v>4016.2</v>
      </c>
      <c r="AH7" s="52">
        <f t="shared" si="11"/>
        <v>4556.8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8.6</v>
      </c>
      <c r="AP7" s="52">
        <f t="shared" si="12"/>
        <v>4.3</v>
      </c>
      <c r="AQ7" s="52">
        <f t="shared" si="12"/>
        <v>4.2</v>
      </c>
      <c r="AR7" s="52">
        <f t="shared" si="12"/>
        <v>3</v>
      </c>
      <c r="AS7" s="52">
        <f t="shared" si="12"/>
        <v>2.8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87</v>
      </c>
      <c r="BA7" s="53">
        <f t="shared" si="13"/>
        <v>7646</v>
      </c>
      <c r="BB7" s="53">
        <f t="shared" si="13"/>
        <v>53</v>
      </c>
      <c r="BC7" s="53">
        <f t="shared" si="13"/>
        <v>558</v>
      </c>
      <c r="BD7" s="53">
        <f t="shared" si="13"/>
        <v>48</v>
      </c>
      <c r="BE7" s="51"/>
      <c r="BF7" s="52">
        <f>BF8</f>
        <v>62.8</v>
      </c>
      <c r="BG7" s="52">
        <f t="shared" ref="BG7:BO7" si="14">BG8</f>
        <v>63.9</v>
      </c>
      <c r="BH7" s="52">
        <f t="shared" si="14"/>
        <v>63.2</v>
      </c>
      <c r="BI7" s="52">
        <f t="shared" si="14"/>
        <v>61.6</v>
      </c>
      <c r="BJ7" s="52">
        <f t="shared" si="14"/>
        <v>61.2</v>
      </c>
      <c r="BK7" s="52">
        <f t="shared" si="14"/>
        <v>7.1</v>
      </c>
      <c r="BL7" s="52">
        <f t="shared" si="14"/>
        <v>5.6</v>
      </c>
      <c r="BM7" s="52">
        <f t="shared" si="14"/>
        <v>18.100000000000001</v>
      </c>
      <c r="BN7" s="52">
        <f t="shared" si="14"/>
        <v>24.8</v>
      </c>
      <c r="BO7" s="52">
        <f t="shared" si="14"/>
        <v>-46.3</v>
      </c>
      <c r="BP7" s="49"/>
      <c r="BQ7" s="53">
        <f>BQ8</f>
        <v>14129</v>
      </c>
      <c r="BR7" s="53">
        <f t="shared" ref="BR7:BZ7" si="15">BR8</f>
        <v>14905</v>
      </c>
      <c r="BS7" s="53">
        <f t="shared" si="15"/>
        <v>14335</v>
      </c>
      <c r="BT7" s="53">
        <f t="shared" si="15"/>
        <v>13445</v>
      </c>
      <c r="BU7" s="53">
        <f t="shared" si="15"/>
        <v>13168</v>
      </c>
      <c r="BV7" s="53">
        <f t="shared" si="15"/>
        <v>4211</v>
      </c>
      <c r="BW7" s="53">
        <f t="shared" si="15"/>
        <v>10653</v>
      </c>
      <c r="BX7" s="53">
        <f t="shared" si="15"/>
        <v>17717</v>
      </c>
      <c r="BY7" s="53">
        <f t="shared" si="15"/>
        <v>21803</v>
      </c>
      <c r="BZ7" s="53">
        <f t="shared" si="15"/>
        <v>22649</v>
      </c>
      <c r="CA7" s="51"/>
      <c r="CB7" s="52" t="s">
        <v>106</v>
      </c>
      <c r="CC7" s="52" t="s">
        <v>106</v>
      </c>
      <c r="CD7" s="52" t="s">
        <v>106</v>
      </c>
      <c r="CE7" s="52" t="s">
        <v>106</v>
      </c>
      <c r="CF7" s="52" t="s">
        <v>106</v>
      </c>
      <c r="CG7" s="52" t="s">
        <v>106</v>
      </c>
      <c r="CH7" s="52" t="s">
        <v>106</v>
      </c>
      <c r="CI7" s="52" t="s">
        <v>106</v>
      </c>
      <c r="CJ7" s="52" t="s">
        <v>106</v>
      </c>
      <c r="CK7" s="52" t="s">
        <v>107</v>
      </c>
      <c r="CL7" s="49"/>
      <c r="CM7" s="51">
        <f>CM8</f>
        <v>62</v>
      </c>
      <c r="CN7" s="51">
        <f>CN8</f>
        <v>0</v>
      </c>
      <c r="CO7" s="52" t="s">
        <v>106</v>
      </c>
      <c r="CP7" s="52" t="s">
        <v>106</v>
      </c>
      <c r="CQ7" s="52" t="s">
        <v>106</v>
      </c>
      <c r="CR7" s="52" t="s">
        <v>106</v>
      </c>
      <c r="CS7" s="52" t="s">
        <v>106</v>
      </c>
      <c r="CT7" s="52" t="s">
        <v>106</v>
      </c>
      <c r="CU7" s="52" t="s">
        <v>106</v>
      </c>
      <c r="CV7" s="52" t="s">
        <v>106</v>
      </c>
      <c r="CW7" s="52" t="s">
        <v>106</v>
      </c>
      <c r="CX7" s="52" t="s">
        <v>108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108.5</v>
      </c>
      <c r="DF7" s="52">
        <f t="shared" si="16"/>
        <v>136.19999999999999</v>
      </c>
      <c r="DG7" s="52">
        <f t="shared" si="16"/>
        <v>104.8</v>
      </c>
      <c r="DH7" s="52">
        <f t="shared" si="16"/>
        <v>81.5</v>
      </c>
      <c r="DI7" s="52">
        <f t="shared" si="16"/>
        <v>60.7</v>
      </c>
      <c r="DJ7" s="49"/>
      <c r="DK7" s="52">
        <f>DK8</f>
        <v>38</v>
      </c>
      <c r="DL7" s="52">
        <f t="shared" ref="DL7:DT7" si="17">DL8</f>
        <v>39.299999999999997</v>
      </c>
      <c r="DM7" s="52">
        <f t="shared" si="17"/>
        <v>37.6</v>
      </c>
      <c r="DN7" s="52">
        <f t="shared" si="17"/>
        <v>36</v>
      </c>
      <c r="DO7" s="52">
        <f t="shared" si="17"/>
        <v>35.6</v>
      </c>
      <c r="DP7" s="52">
        <f t="shared" si="17"/>
        <v>105.7</v>
      </c>
      <c r="DQ7" s="52">
        <f t="shared" si="17"/>
        <v>104.3</v>
      </c>
      <c r="DR7" s="52">
        <f t="shared" si="17"/>
        <v>114</v>
      </c>
      <c r="DS7" s="52">
        <f t="shared" si="17"/>
        <v>119.1</v>
      </c>
      <c r="DT7" s="52">
        <f t="shared" si="17"/>
        <v>119.9</v>
      </c>
      <c r="DU7" s="49"/>
    </row>
    <row r="8" spans="1:125" s="54" customFormat="1" x14ac:dyDescent="0.15">
      <c r="A8" s="37"/>
      <c r="B8" s="55">
        <v>2024</v>
      </c>
      <c r="C8" s="55">
        <v>382043</v>
      </c>
      <c r="D8" s="55">
        <v>47</v>
      </c>
      <c r="E8" s="55">
        <v>14</v>
      </c>
      <c r="F8" s="55">
        <v>0</v>
      </c>
      <c r="G8" s="55">
        <v>6</v>
      </c>
      <c r="H8" s="55" t="s">
        <v>109</v>
      </c>
      <c r="I8" s="55" t="s">
        <v>110</v>
      </c>
      <c r="J8" s="55" t="s">
        <v>111</v>
      </c>
      <c r="K8" s="55" t="s">
        <v>112</v>
      </c>
      <c r="L8" s="55" t="s">
        <v>113</v>
      </c>
      <c r="M8" s="55" t="s">
        <v>114</v>
      </c>
      <c r="N8" s="55" t="s">
        <v>115</v>
      </c>
      <c r="O8" s="56" t="s">
        <v>116</v>
      </c>
      <c r="P8" s="57" t="s">
        <v>117</v>
      </c>
      <c r="Q8" s="57" t="s">
        <v>118</v>
      </c>
      <c r="R8" s="58">
        <v>29</v>
      </c>
      <c r="S8" s="57" t="s">
        <v>119</v>
      </c>
      <c r="T8" s="57" t="s">
        <v>120</v>
      </c>
      <c r="U8" s="58">
        <v>11994</v>
      </c>
      <c r="V8" s="58">
        <v>534</v>
      </c>
      <c r="W8" s="58">
        <v>0</v>
      </c>
      <c r="X8" s="57" t="s">
        <v>121</v>
      </c>
      <c r="Y8" s="59">
        <v>268.7</v>
      </c>
      <c r="Z8" s="59">
        <v>277.3</v>
      </c>
      <c r="AA8" s="59">
        <v>272.10000000000002</v>
      </c>
      <c r="AB8" s="59">
        <v>260.2</v>
      </c>
      <c r="AC8" s="59">
        <v>257.5</v>
      </c>
      <c r="AD8" s="59">
        <v>130.19999999999999</v>
      </c>
      <c r="AE8" s="59">
        <v>136.5</v>
      </c>
      <c r="AF8" s="59">
        <v>183.5</v>
      </c>
      <c r="AG8" s="59">
        <v>4016.2</v>
      </c>
      <c r="AH8" s="59">
        <v>4556.8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8.6</v>
      </c>
      <c r="AP8" s="59">
        <v>4.3</v>
      </c>
      <c r="AQ8" s="59">
        <v>4.2</v>
      </c>
      <c r="AR8" s="59">
        <v>3</v>
      </c>
      <c r="AS8" s="59">
        <v>2.8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87</v>
      </c>
      <c r="BA8" s="60">
        <v>7646</v>
      </c>
      <c r="BB8" s="60">
        <v>53</v>
      </c>
      <c r="BC8" s="60">
        <v>558</v>
      </c>
      <c r="BD8" s="60">
        <v>48</v>
      </c>
      <c r="BE8" s="60">
        <v>39</v>
      </c>
      <c r="BF8" s="59">
        <v>62.8</v>
      </c>
      <c r="BG8" s="59">
        <v>63.9</v>
      </c>
      <c r="BH8" s="59">
        <v>63.2</v>
      </c>
      <c r="BI8" s="59">
        <v>61.6</v>
      </c>
      <c r="BJ8" s="59">
        <v>61.2</v>
      </c>
      <c r="BK8" s="59">
        <v>7.1</v>
      </c>
      <c r="BL8" s="59">
        <v>5.6</v>
      </c>
      <c r="BM8" s="59">
        <v>18.100000000000001</v>
      </c>
      <c r="BN8" s="59">
        <v>24.8</v>
      </c>
      <c r="BO8" s="59">
        <v>-46.3</v>
      </c>
      <c r="BP8" s="56">
        <v>2</v>
      </c>
      <c r="BQ8" s="60">
        <v>14129</v>
      </c>
      <c r="BR8" s="60">
        <v>14905</v>
      </c>
      <c r="BS8" s="60">
        <v>14335</v>
      </c>
      <c r="BT8" s="61">
        <v>13445</v>
      </c>
      <c r="BU8" s="61">
        <v>13168</v>
      </c>
      <c r="BV8" s="60">
        <v>4211</v>
      </c>
      <c r="BW8" s="60">
        <v>10653</v>
      </c>
      <c r="BX8" s="60">
        <v>17717</v>
      </c>
      <c r="BY8" s="60">
        <v>21803</v>
      </c>
      <c r="BZ8" s="60">
        <v>22649</v>
      </c>
      <c r="CA8" s="58">
        <v>10905</v>
      </c>
      <c r="CB8" s="59" t="s">
        <v>113</v>
      </c>
      <c r="CC8" s="59" t="s">
        <v>113</v>
      </c>
      <c r="CD8" s="59" t="s">
        <v>113</v>
      </c>
      <c r="CE8" s="59" t="s">
        <v>113</v>
      </c>
      <c r="CF8" s="59" t="s">
        <v>113</v>
      </c>
      <c r="CG8" s="59" t="s">
        <v>113</v>
      </c>
      <c r="CH8" s="59" t="s">
        <v>113</v>
      </c>
      <c r="CI8" s="59" t="s">
        <v>113</v>
      </c>
      <c r="CJ8" s="59" t="s">
        <v>113</v>
      </c>
      <c r="CK8" s="59" t="s">
        <v>113</v>
      </c>
      <c r="CL8" s="56" t="s">
        <v>113</v>
      </c>
      <c r="CM8" s="58">
        <v>62</v>
      </c>
      <c r="CN8" s="58">
        <v>0</v>
      </c>
      <c r="CO8" s="59" t="s">
        <v>113</v>
      </c>
      <c r="CP8" s="59" t="s">
        <v>113</v>
      </c>
      <c r="CQ8" s="59" t="s">
        <v>113</v>
      </c>
      <c r="CR8" s="59" t="s">
        <v>113</v>
      </c>
      <c r="CS8" s="59" t="s">
        <v>113</v>
      </c>
      <c r="CT8" s="59" t="s">
        <v>113</v>
      </c>
      <c r="CU8" s="59" t="s">
        <v>113</v>
      </c>
      <c r="CV8" s="59" t="s">
        <v>113</v>
      </c>
      <c r="CW8" s="59" t="s">
        <v>113</v>
      </c>
      <c r="CX8" s="59" t="s">
        <v>113</v>
      </c>
      <c r="CY8" s="56" t="s">
        <v>113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108.5</v>
      </c>
      <c r="DF8" s="59">
        <v>136.19999999999999</v>
      </c>
      <c r="DG8" s="59">
        <v>104.8</v>
      </c>
      <c r="DH8" s="59">
        <v>81.5</v>
      </c>
      <c r="DI8" s="59">
        <v>60.7</v>
      </c>
      <c r="DJ8" s="56">
        <v>73.400000000000006</v>
      </c>
      <c r="DK8" s="59">
        <v>38</v>
      </c>
      <c r="DL8" s="59">
        <v>39.299999999999997</v>
      </c>
      <c r="DM8" s="59">
        <v>37.6</v>
      </c>
      <c r="DN8" s="59">
        <v>36</v>
      </c>
      <c r="DO8" s="59">
        <v>35.6</v>
      </c>
      <c r="DP8" s="59">
        <v>105.7</v>
      </c>
      <c r="DQ8" s="59">
        <v>104.3</v>
      </c>
      <c r="DR8" s="59">
        <v>114</v>
      </c>
      <c r="DS8" s="59">
        <v>119.1</v>
      </c>
      <c r="DT8" s="59">
        <v>119.9</v>
      </c>
      <c r="DU8" s="56">
        <v>218.2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122</v>
      </c>
      <c r="C10" s="64" t="s">
        <v>123</v>
      </c>
      <c r="D10" s="64" t="s">
        <v>124</v>
      </c>
      <c r="E10" s="64" t="s">
        <v>125</v>
      </c>
      <c r="F10" s="64" t="s">
        <v>126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53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山田 駿斗</cp:lastModifiedBy>
  <dcterms:created xsi:type="dcterms:W3CDTF">2025-12-12T09:33:19Z</dcterms:created>
  <dcterms:modified xsi:type="dcterms:W3CDTF">2026-02-10T05:50:28Z</dcterms:modified>
  <cp:category/>
</cp:coreProperties>
</file>