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財政課\100_財政係\G\001_財政係\公営企業関係\03_経営比較分析表\R7年度\260217_【確認依頼225〆_八幡浜市】 公営企業に係る経営比較分析表（令和６年度決算）の分析等について（照会）\03_県への回答\"/>
    </mc:Choice>
  </mc:AlternateContent>
  <xr:revisionPtr revIDLastSave="0" documentId="13_ncr:1_{C4D2F89C-0488-4CB3-BBAC-EF8153373616}" xr6:coauthVersionLast="47" xr6:coauthVersionMax="47" xr10:uidLastSave="{00000000-0000-0000-0000-000000000000}"/>
  <workbookProtection workbookAlgorithmName="SHA-512" workbookHashValue="tVnYQ0aWoWQE7SQrFcbsmjAvw5etxeAl545M9Xovc8G8yIl+E13a1ug4ginxp+ZvXXHd/TBFF5aI6auS+sDkxw==" workbookSaltValue="31h6KSHhdxNz2bHzFJ/16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P10" i="4" s="1"/>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L10" i="4"/>
  <c r="AD10" i="4"/>
  <c r="W10" i="4"/>
  <c r="I10" i="4"/>
  <c r="B10" i="4"/>
  <c r="BB8" i="4"/>
  <c r="AL8" i="4"/>
  <c r="AD8" i="4"/>
  <c r="W8" i="4"/>
  <c r="I8" i="4"/>
  <c r="B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<sst xmlns="http://schemas.openxmlformats.org/spreadsheetml/2006/main" count="231" uniqueCount="116">
  <si>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</si>
  <si>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</si>
  <si>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</si>
  <si>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</si>
  <si>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</si>
  <si>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</si>
  <si>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</si>
  <si>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</si>
  <si>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</si>
  <si>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</si>
  <si>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</si>
  <si>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</si>
  <si>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</si>
  <si>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</si>
  <si>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</si>
  <si>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</si>
  <si>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</si>
  <si>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</si>
  <si>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</si>
  <si>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</si>
  <si>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</si>
  <si>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</si>
  <si>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</si>
  <si>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</si>
  <si>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</si>
  <si>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</si>
  <si>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</si>
  <si>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</si>
  <si>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</si>
  <si>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</si>
  <si>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</si>
  <si>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</si>
  <si>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</si>
  <si>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</si>
  <si>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</si>
  <si>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</si>
  <si>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</si>
  <si>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</si>
  <si>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</si>
  <si>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</si>
  <si>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</si>
  <si>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</si>
  <si>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</si>
  <si>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</si>
  <si>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</si>
  <si>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</si>
  <si>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</si>
  <si>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</si>
  <si>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</si>
  <si>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</si>
  <si>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</si>
  <si>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</si>
  <si>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</si>
  <si>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</si>
  <si>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</si>
  <si>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</si>
  <si>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</si>
  <si>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</si>
  <si>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</si>
  <si>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</si>
  <si>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</si>
  <si>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</si>
  <si>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</si>
  <si>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</si>
  <si>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</si>
  <si>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</si>
  <si>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</si>
  <si>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</si>
  <si>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</si>
  <si>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</si>
  <si>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</si>
  <si>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</si>
  <si>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</si>
  <si>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</si>
  <si>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</si>
  <si>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</si>
  <si>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</si>
  <si>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</si>
  <si>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</si>
  <si>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</si>
  <si>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</si>
  <si>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</si>
  <si>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</si>
  <si>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</si>
  <si>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</si>
  <si>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</si>
  <si>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</si>
  <si>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</si>
  <si>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</si>
  <si>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</si>
  <si>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</si>
  <si>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</si>
  <si>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</si>
  <si>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</si>
  <si>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</si>
  <si>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</si>
  <si>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</si>
  <si>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</si>
  <si>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</si>
  <si>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</si>
  <si>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</si>
  <si>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</si>
  <si>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</si>
  <si>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</si>
  <si>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</si>
  <si>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</si>
  <si>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</si>
  <si>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</si>
  <si>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</si>
  <si>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</si>
  <si>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</si>
  <si>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</si>
  <si>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</si>
  <si>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昭和60年に供用開始した八幡浜処理区については、早期に事業に着手した分、徐々に耐用年数を過ぎた資産が増えており、有形固定資産減価償却率も6割を上回っている状況である。
　このような状況をふまえ、令和元年度から令和6年度を第1期とするストックマネジメント計画を策定し、優先順位をつけながら計画的に施設の改築更新を図っている。（引き続き、令和7年度から令和11年度を第2期としたストックマネジメント計画を実施予定）</t>
    <rPh sb="1" eb="3">
      <t>ショウワ</t>
    </rPh>
    <rPh sb="5" eb="6">
      <t>ネン</t>
    </rPh>
    <rPh sb="7" eb="9">
      <t>キョウヨウ</t>
    </rPh>
    <rPh sb="9" eb="11">
      <t>カイシ</t>
    </rPh>
    <rPh sb="13" eb="16">
      <t>ヤワタハマ</t>
    </rPh>
    <rPh sb="16" eb="18">
      <t>ショリ</t>
    </rPh>
    <rPh sb="18" eb="19">
      <t>ク</t>
    </rPh>
    <rPh sb="25" eb="27">
      <t>ソウキ</t>
    </rPh>
    <rPh sb="28" eb="30">
      <t>ジギョウ</t>
    </rPh>
    <rPh sb="31" eb="33">
      <t>チャクシュ</t>
    </rPh>
    <rPh sb="35" eb="36">
      <t>ブン</t>
    </rPh>
    <rPh sb="37" eb="39">
      <t>ジョジョ</t>
    </rPh>
    <rPh sb="40" eb="42">
      <t>タイヨウ</t>
    </rPh>
    <rPh sb="42" eb="44">
      <t>ネンスウ</t>
    </rPh>
    <rPh sb="45" eb="46">
      <t>ス</t>
    </rPh>
    <rPh sb="48" eb="50">
      <t>シサン</t>
    </rPh>
    <rPh sb="51" eb="52">
      <t>フ</t>
    </rPh>
    <rPh sb="57" eb="59">
      <t>ユウケイ</t>
    </rPh>
    <rPh sb="59" eb="61">
      <t>コテイ</t>
    </rPh>
    <rPh sb="61" eb="63">
      <t>シサン</t>
    </rPh>
    <rPh sb="63" eb="65">
      <t>ゲンカ</t>
    </rPh>
    <rPh sb="65" eb="67">
      <t>ショウキャク</t>
    </rPh>
    <rPh sb="67" eb="68">
      <t>リツ</t>
    </rPh>
    <rPh sb="70" eb="71">
      <t>ワリ</t>
    </rPh>
    <rPh sb="72" eb="74">
      <t>ウワマワ</t>
    </rPh>
    <rPh sb="78" eb="80">
      <t>ジョウキョウ</t>
    </rPh>
    <rPh sb="91" eb="93">
      <t>ジョウキョウ</t>
    </rPh>
    <rPh sb="98" eb="100">
      <t>レイワ</t>
    </rPh>
    <rPh sb="100" eb="102">
      <t>ガンネン</t>
    </rPh>
    <rPh sb="102" eb="103">
      <t>ド</t>
    </rPh>
    <rPh sb="105" eb="107">
      <t>レイワ</t>
    </rPh>
    <rPh sb="108" eb="109">
      <t>ネン</t>
    </rPh>
    <rPh sb="109" eb="110">
      <t>ド</t>
    </rPh>
    <rPh sb="111" eb="112">
      <t>ダイ</t>
    </rPh>
    <rPh sb="113" eb="114">
      <t>キ</t>
    </rPh>
    <rPh sb="134" eb="136">
      <t>ユウセン</t>
    </rPh>
    <rPh sb="136" eb="138">
      <t>ジュンイ</t>
    </rPh>
    <rPh sb="144" eb="147">
      <t>ケイカクテキ</t>
    </rPh>
    <rPh sb="148" eb="150">
      <t>シセツ</t>
    </rPh>
    <rPh sb="151" eb="153">
      <t>カイチク</t>
    </rPh>
    <rPh sb="153" eb="155">
      <t>コウシン</t>
    </rPh>
    <rPh sb="156" eb="157">
      <t>ハカ</t>
    </rPh>
    <rPh sb="163" eb="164">
      <t>ヒ</t>
    </rPh>
    <rPh sb="165" eb="166">
      <t>ツヅ</t>
    </rPh>
    <rPh sb="168" eb="169">
      <t>レイ</t>
    </rPh>
    <rPh sb="169" eb="170">
      <t>ワ</t>
    </rPh>
    <rPh sb="171" eb="172">
      <t>ネン</t>
    </rPh>
    <rPh sb="172" eb="173">
      <t>ド</t>
    </rPh>
    <rPh sb="175" eb="176">
      <t>レイ</t>
    </rPh>
    <rPh sb="176" eb="177">
      <t>ワ</t>
    </rPh>
    <rPh sb="179" eb="180">
      <t>ネン</t>
    </rPh>
    <rPh sb="180" eb="181">
      <t>ド</t>
    </rPh>
    <rPh sb="182" eb="183">
      <t>ダイ</t>
    </rPh>
    <rPh sb="184" eb="185">
      <t>キ</t>
    </rPh>
    <rPh sb="198" eb="200">
      <t>ケイカク</t>
    </rPh>
    <rPh sb="201" eb="203">
      <t>ジッシ</t>
    </rPh>
    <rPh sb="203" eb="205">
      <t>ヨテイ</t>
    </rPh>
    <phoneticPr fontId="4"/>
  </si>
  <si>
    <t>　平成29年度で保内処理区の面整備が完了し、事業全体の整備率も100％に達したが、今後は、老朽化している八幡浜処理区の管渠と処理場のストックマネジメント事業に加え、昨年度より着手している神越ポンプ場整備事業により費用の増加が見込まれる。
　一方、収益面では、人口減少等により有収水量が減少し、それに伴う使用料の減少も続くと予想されるため、経営戦略に基づき使用料を見直す取組を進めている。
　併せて、保内処理区においては水洗化率の向上、八幡浜処理区おいては不明水対策による有収率の向上に努めていきたい。</t>
    <rPh sb="87" eb="89">
      <t>チャクシュ</t>
    </rPh>
    <rPh sb="99" eb="101">
      <t>セイビ</t>
    </rPh>
    <rPh sb="101" eb="103">
      <t>ジギョウ</t>
    </rPh>
    <rPh sb="123" eb="125">
      <t>シュウエキ</t>
    </rPh>
    <rPh sb="184" eb="186">
      <t>トリクミ</t>
    </rPh>
    <rPh sb="187" eb="188">
      <t>スス</t>
    </rPh>
    <phoneticPr fontId="4"/>
  </si>
  <si>
    <t>①　経常収支比率
　100％を上回っているが、一般会計繰入金が総収益の大半を占めており、使用料収入が減少傾向にあることから、水洗化率の向上と収益の確保に努める必要がある。
③　流動比率
　中長期的な経営安定化を図るため、令和4年度に一般会計より出資を受けたことにより、流動資産が増え比率も若干改善されたが、類似団体より低い数値となっているため、使用料を見直すなど収益を増やす取り組みが必要である。
④　企業債残高対事業規模比率
　早期に着手した事業の企業債償還が進み、企業債残高が減少しているため、類似団体より比率が低くなっているが、今後は昨年度より着手している神越ポンプ場整備事業等により、比率の減少は鈍化すると見込んでいる。
⑤　経費回収率、⑥　汚水処理原価
　人口減少等により使用料収入や有収水量は減少する一方で、物価上昇等により汚水処理費は増加傾向にあり、類似団体平均値と比較して、経費回収率は低く、汚水処理原価は高くなっている。使用料の見直しや水洗化率の向上を図り、収益の確保やコスト削減の取組みが必要である。
⑦　施設利用率
　類似団体平均を上回っているが、人口減少等による有収水量の減少で、比率は徐々に減少すると見込んでいる。
⑧　水洗化率
　早期に整備が完了した八幡浜処理区は95％に近いが、平成29年度に面整備が完了した保内処理区では、78％程度であるため、今後も接続促進による水洗化率の向上に努める必要がある。</t>
    <rPh sb="70" eb="72">
      <t>シュウエキ</t>
    </rPh>
    <rPh sb="94" eb="98">
      <t>チュウチョウキテキ</t>
    </rPh>
    <rPh sb="99" eb="101">
      <t>ケイエイ</t>
    </rPh>
    <rPh sb="101" eb="104">
      <t>アンテイカ</t>
    </rPh>
    <rPh sb="105" eb="106">
      <t>ハカ</t>
    </rPh>
    <rPh sb="110" eb="112">
      <t>レイワ</t>
    </rPh>
    <rPh sb="113" eb="115">
      <t>ネンド</t>
    </rPh>
    <rPh sb="116" eb="118">
      <t>イッパン</t>
    </rPh>
    <rPh sb="118" eb="120">
      <t>カイケイ</t>
    </rPh>
    <rPh sb="122" eb="124">
      <t>シュッシ</t>
    </rPh>
    <rPh sb="125" eb="126">
      <t>ウ</t>
    </rPh>
    <rPh sb="134" eb="136">
      <t>リュウドウ</t>
    </rPh>
    <rPh sb="136" eb="138">
      <t>シサン</t>
    </rPh>
    <rPh sb="139" eb="140">
      <t>フ</t>
    </rPh>
    <rPh sb="141" eb="143">
      <t>ヒリツ</t>
    </rPh>
    <rPh sb="144" eb="146">
      <t>ジャッカン</t>
    </rPh>
    <rPh sb="146" eb="148">
      <t>カイゼン</t>
    </rPh>
    <rPh sb="153" eb="155">
      <t>ルイジ</t>
    </rPh>
    <rPh sb="155" eb="157">
      <t>ダンタイ</t>
    </rPh>
    <rPh sb="159" eb="160">
      <t>ヒク</t>
    </rPh>
    <rPh sb="161" eb="163">
      <t>スウチ</t>
    </rPh>
    <rPh sb="172" eb="175">
      <t>シヨウリョウ</t>
    </rPh>
    <rPh sb="176" eb="178">
      <t>ミナオ</t>
    </rPh>
    <rPh sb="181" eb="183">
      <t>シュウエキ</t>
    </rPh>
    <rPh sb="184" eb="185">
      <t>フ</t>
    </rPh>
    <rPh sb="187" eb="188">
      <t>ト</t>
    </rPh>
    <rPh sb="189" eb="190">
      <t>ク</t>
    </rPh>
    <rPh sb="192" eb="194">
      <t>ヒツヨウ</t>
    </rPh>
    <rPh sb="215" eb="217">
      <t>ソウキ</t>
    </rPh>
    <rPh sb="218" eb="220">
      <t>チャクシュ</t>
    </rPh>
    <rPh sb="222" eb="224">
      <t>ジギョウ</t>
    </rPh>
    <rPh sb="225" eb="227">
      <t>キギョウ</t>
    </rPh>
    <rPh sb="227" eb="228">
      <t>サイ</t>
    </rPh>
    <rPh sb="272" eb="273">
      <t>ド</t>
    </rPh>
    <rPh sb="275" eb="277">
      <t>チャクシュ</t>
    </rPh>
    <rPh sb="281" eb="283">
      <t>ミノコシ</t>
    </rPh>
    <rPh sb="286" eb="287">
      <t>ジョウ</t>
    </rPh>
    <rPh sb="287" eb="289">
      <t>セイビ</t>
    </rPh>
    <rPh sb="289" eb="291">
      <t>ジギョウ</t>
    </rPh>
    <rPh sb="291" eb="292">
      <t>ナド</t>
    </rPh>
    <rPh sb="302" eb="304">
      <t>ドンカ</t>
    </rPh>
    <rPh sb="307" eb="309">
      <t>ミコ</t>
    </rPh>
    <rPh sb="356" eb="358">
      <t>イッポウ</t>
    </rPh>
    <rPh sb="360" eb="362">
      <t>ブッカ</t>
    </rPh>
    <rPh sb="362" eb="364">
      <t>ジョウショウ</t>
    </rPh>
    <rPh sb="364" eb="365">
      <t>ナド</t>
    </rPh>
    <rPh sb="382" eb="384">
      <t>ルイジ</t>
    </rPh>
    <rPh sb="384" eb="386">
      <t>ダンタイ</t>
    </rPh>
    <rPh sb="386" eb="389">
      <t>ヘイキンチ</t>
    </rPh>
    <rPh sb="390" eb="392">
      <t>ヒカク</t>
    </rPh>
    <rPh sb="413" eb="416">
      <t>シヨウリョウ</t>
    </rPh>
    <rPh sb="417" eb="419">
      <t>ミナオ</t>
    </rPh>
    <rPh sb="432" eb="434">
      <t>シュウエキ</t>
    </rPh>
    <rPh sb="444" eb="446">
      <t>トリクミ</t>
    </rPh>
    <rPh sb="464" eb="466">
      <t>ルイジ</t>
    </rPh>
    <rPh sb="466" eb="468">
      <t>ダンタイ</t>
    </rPh>
    <rPh sb="468" eb="470">
      <t>ヘイキン</t>
    </rPh>
    <rPh sb="471" eb="473">
      <t>ウワマワ</t>
    </rPh>
    <rPh sb="479" eb="481">
      <t>ジンコウ</t>
    </rPh>
    <rPh sb="481" eb="483">
      <t>ゲンショウ</t>
    </rPh>
    <rPh sb="483" eb="484">
      <t>トウ</t>
    </rPh>
    <rPh sb="487" eb="489">
      <t>ユウシュウ</t>
    </rPh>
    <rPh sb="489" eb="491">
      <t>スイリョウ</t>
    </rPh>
    <rPh sb="492" eb="494">
      <t>ゲンショウ</t>
    </rPh>
    <rPh sb="502" eb="504">
      <t>ゲンショウ</t>
    </rPh>
    <rPh sb="555" eb="556">
      <t>メン</t>
    </rPh>
    <rPh sb="585" eb="587">
      <t>セツゾク</t>
    </rPh>
    <rPh sb="587" eb="589">
      <t>ソクシン</t>
    </rPh>
    <rPh sb="603" eb="60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</si>
</sst>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0.11</c:v>
                </c:pt>
                <c:pt idx="2">
                  <c:v>0.09</c:v>
                </c:pt>
                <c:pt idx="3">
                  <c:v>0.04</c:v>
                </c:pt>
                <c:pt idx="4">
                  <c:v>0.04</c:v>
                </c:pt>
              </c:numCache>
            </c:numRef>
          </c:val>
          <c:extLst>
            <c:ext xmlns:c16="http://schemas.microsoft.com/office/drawing/2014/chart" uri="{C3380CC4-5D6E-409C-BE32-E72D297353CC}">
              <c16:uniqueId val="{00000000-872F-4CE5-9529-DDDA46F26B37}"/>
            </c:ext>
          </c:extLst>
        </c:ser>
        <c:dLbls>
          <c:showLegendKey val="0"/>
          <c:showVal val="0"/>
          <c:showCatName val="0"/>
          <c:showSerName val="0"/>
          <c:showPercent val="0"/>
          <c:showBubbleSize val="0"/>
        </c:dLbls>
        <c:gapWidth val="150"/>
        <c:axId val="116005120"/>
        <c:axId val="11600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872F-4CE5-9529-DDDA46F26B37}"/>
            </c:ext>
          </c:extLst>
        </c:ser>
        <c:dLbls>
          <c:showLegendKey val="0"/>
          <c:showVal val="0"/>
          <c:showCatName val="0"/>
          <c:showSerName val="0"/>
          <c:showPercent val="0"/>
          <c:showBubbleSize val="0"/>
        </c:dLbls>
        <c:marker val="1"/>
        <c:smooth val="0"/>
        <c:axId val="116005120"/>
        <c:axId val="116007296"/>
      </c:lineChart>
      <c:dateAx>
        <c:axId val="116005120"/>
        <c:scaling>
          <c:orientation val="minMax"/>
        </c:scaling>
        <c:delete val="1"/>
        <c:axPos val="b"/>
        <c:numFmt formatCode="&quot;R&quot;yy" sourceLinked="1"/>
        <c:majorTickMark val="none"/>
        <c:minorTickMark val="none"/>
        <c:tickLblPos val="none"/>
        <c:crossAx val="116007296"/>
        <c:crosses val="autoZero"/>
        <c:auto val="1"/>
        <c:lblOffset val="100"/>
        <c:baseTimeUnit val="years"/>
      </c:dateAx>
      <c:valAx>
        <c:axId val="1160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88.96</c:v>
                </c:pt>
                <c:pt idx="1">
                  <c:v>82.53</c:v>
                </c:pt>
                <c:pt idx="2">
                  <c:v>81</c:v>
                </c:pt>
                <c:pt idx="3">
                  <c:v>81.56</c:v>
                </c:pt>
                <c:pt idx="4">
                  <c:v>82.03</c:v>
                </c:pt>
              </c:numCache>
            </c:numRef>
          </c:val>
          <c:extLst>
            <c:ext xmlns:c16="http://schemas.microsoft.com/office/drawing/2014/chart" uri="{C3380CC4-5D6E-409C-BE32-E72D297353CC}">
              <c16:uniqueId val="{00000000-6B70-4917-A119-998E045E7F15}"/>
            </c:ext>
          </c:extLst>
        </c:ser>
        <c:dLbls>
          <c:showLegendKey val="0"/>
          <c:showVal val="0"/>
          <c:showCatName val="0"/>
          <c:showSerName val="0"/>
          <c:showPercent val="0"/>
          <c:showBubbleSize val="0"/>
        </c:dLbls>
        <c:gapWidth val="150"/>
        <c:axId val="117435008"/>
        <c:axId val="11744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6B70-4917-A119-998E045E7F15}"/>
            </c:ext>
          </c:extLst>
        </c:ser>
        <c:dLbls>
          <c:showLegendKey val="0"/>
          <c:showVal val="0"/>
          <c:showCatName val="0"/>
          <c:showSerName val="0"/>
          <c:showPercent val="0"/>
          <c:showBubbleSize val="0"/>
        </c:dLbls>
        <c:marker val="1"/>
        <c:smooth val="0"/>
        <c:axId val="117435008"/>
        <c:axId val="117445376"/>
      </c:lineChart>
      <c:dateAx>
        <c:axId val="117435008"/>
        <c:scaling>
          <c:orientation val="minMax"/>
        </c:scaling>
        <c:delete val="1"/>
        <c:axPos val="b"/>
        <c:numFmt formatCode="&quot;R&quot;yy" sourceLinked="1"/>
        <c:majorTickMark val="none"/>
        <c:minorTickMark val="none"/>
        <c:tickLblPos val="none"/>
        <c:crossAx val="117445376"/>
        <c:crosses val="autoZero"/>
        <c:auto val="1"/>
        <c:lblOffset val="100"/>
        <c:baseTimeUnit val="years"/>
      </c:dateAx>
      <c:valAx>
        <c:axId val="1174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3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86.11</c:v>
                </c:pt>
                <c:pt idx="1">
                  <c:v>86.53</c:v>
                </c:pt>
                <c:pt idx="2">
                  <c:v>87.36</c:v>
                </c:pt>
                <c:pt idx="3">
                  <c:v>88.47</c:v>
                </c:pt>
                <c:pt idx="4">
                  <c:v>88.88</c:v>
                </c:pt>
              </c:numCache>
            </c:numRef>
          </c:val>
          <c:extLst>
            <c:ext xmlns:c16="http://schemas.microsoft.com/office/drawing/2014/chart" uri="{C3380CC4-5D6E-409C-BE32-E72D297353CC}">
              <c16:uniqueId val="{00000000-B891-46E0-8873-7AE992754FE3}"/>
            </c:ext>
          </c:extLst>
        </c:ser>
        <c:dLbls>
          <c:showLegendKey val="0"/>
          <c:showVal val="0"/>
          <c:showCatName val="0"/>
          <c:showSerName val="0"/>
          <c:showPercent val="0"/>
          <c:showBubbleSize val="0"/>
        </c:dLbls>
        <c:gapWidth val="150"/>
        <c:axId val="117471872"/>
        <c:axId val="11747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B891-46E0-8873-7AE992754FE3}"/>
            </c:ext>
          </c:extLst>
        </c:ser>
        <c:dLbls>
          <c:showLegendKey val="0"/>
          <c:showVal val="0"/>
          <c:showCatName val="0"/>
          <c:showSerName val="0"/>
          <c:showPercent val="0"/>
          <c:showBubbleSize val="0"/>
        </c:dLbls>
        <c:marker val="1"/>
        <c:smooth val="0"/>
        <c:axId val="117471872"/>
        <c:axId val="117478144"/>
      </c:lineChart>
      <c:dateAx>
        <c:axId val="117471872"/>
        <c:scaling>
          <c:orientation val="minMax"/>
        </c:scaling>
        <c:delete val="1"/>
        <c:axPos val="b"/>
        <c:numFmt formatCode="&quot;R&quot;yy" sourceLinked="1"/>
        <c:majorTickMark val="none"/>
        <c:minorTickMark val="none"/>
        <c:tickLblPos val="none"/>
        <c:crossAx val="117478144"/>
        <c:crosses val="autoZero"/>
        <c:auto val="1"/>
        <c:lblOffset val="100"/>
        <c:baseTimeUnit val="years"/>
      </c:dateAx>
      <c:valAx>
        <c:axId val="1174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7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132.77000000000001</c:v>
                </c:pt>
                <c:pt idx="1">
                  <c:v>119.07</c:v>
                </c:pt>
                <c:pt idx="2">
                  <c:v>113.18</c:v>
                </c:pt>
                <c:pt idx="3">
                  <c:v>102.84</c:v>
                </c:pt>
                <c:pt idx="4">
                  <c:v>100.19</c:v>
                </c:pt>
              </c:numCache>
            </c:numRef>
          </c:val>
          <c:extLst>
            <c:ext xmlns:c16="http://schemas.microsoft.com/office/drawing/2014/chart" uri="{C3380CC4-5D6E-409C-BE32-E72D297353CC}">
              <c16:uniqueId val="{00000000-7617-45F1-8A78-7796C3D7C7D5}"/>
            </c:ext>
          </c:extLst>
        </c:ser>
        <c:dLbls>
          <c:showLegendKey val="0"/>
          <c:showVal val="0"/>
          <c:showCatName val="0"/>
          <c:showSerName val="0"/>
          <c:showPercent val="0"/>
          <c:showBubbleSize val="0"/>
        </c:dLbls>
        <c:gapWidth val="150"/>
        <c:axId val="116059520"/>
        <c:axId val="11605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7617-45F1-8A78-7796C3D7C7D5}"/>
            </c:ext>
          </c:extLst>
        </c:ser>
        <c:dLbls>
          <c:showLegendKey val="0"/>
          <c:showVal val="0"/>
          <c:showCatName val="0"/>
          <c:showSerName val="0"/>
          <c:showPercent val="0"/>
          <c:showBubbleSize val="0"/>
        </c:dLbls>
        <c:marker val="1"/>
        <c:smooth val="0"/>
        <c:axId val="116059520"/>
        <c:axId val="116058752"/>
      </c:lineChart>
      <c:dateAx>
        <c:axId val="116059520"/>
        <c:scaling>
          <c:orientation val="minMax"/>
        </c:scaling>
        <c:delete val="1"/>
        <c:axPos val="b"/>
        <c:numFmt formatCode="&quot;R&quot;yy" sourceLinked="1"/>
        <c:majorTickMark val="none"/>
        <c:minorTickMark val="none"/>
        <c:tickLblPos val="none"/>
        <c:crossAx val="116058752"/>
        <c:crosses val="autoZero"/>
        <c:auto val="1"/>
        <c:lblOffset val="100"/>
        <c:baseTimeUnit val="years"/>
      </c:dateAx>
      <c:valAx>
        <c:axId val="1160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54.82</c:v>
                </c:pt>
                <c:pt idx="1">
                  <c:v>55.96</c:v>
                </c:pt>
                <c:pt idx="2">
                  <c:v>56.85</c:v>
                </c:pt>
                <c:pt idx="3">
                  <c:v>58.79</c:v>
                </c:pt>
                <c:pt idx="4">
                  <c:v>60.08</c:v>
                </c:pt>
              </c:numCache>
            </c:numRef>
          </c:val>
          <c:extLst>
            <c:ext xmlns:c16="http://schemas.microsoft.com/office/drawing/2014/chart" uri="{C3380CC4-5D6E-409C-BE32-E72D297353CC}">
              <c16:uniqueId val="{00000000-0731-4CB5-B36A-36586B9031C7}"/>
            </c:ext>
          </c:extLst>
        </c:ser>
        <c:dLbls>
          <c:showLegendKey val="0"/>
          <c:showVal val="0"/>
          <c:showCatName val="0"/>
          <c:showSerName val="0"/>
          <c:showPercent val="0"/>
          <c:showBubbleSize val="0"/>
        </c:dLbls>
        <c:gapWidth val="150"/>
        <c:axId val="115977216"/>
        <c:axId val="11597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731-4CB5-B36A-36586B9031C7}"/>
            </c:ext>
          </c:extLst>
        </c:ser>
        <c:dLbls>
          <c:showLegendKey val="0"/>
          <c:showVal val="0"/>
          <c:showCatName val="0"/>
          <c:showSerName val="0"/>
          <c:showPercent val="0"/>
          <c:showBubbleSize val="0"/>
        </c:dLbls>
        <c:marker val="1"/>
        <c:smooth val="0"/>
        <c:axId val="115977216"/>
        <c:axId val="115979392"/>
      </c:lineChart>
      <c:dateAx>
        <c:axId val="115977216"/>
        <c:scaling>
          <c:orientation val="minMax"/>
        </c:scaling>
        <c:delete val="1"/>
        <c:axPos val="b"/>
        <c:numFmt formatCode="&quot;R&quot;yy" sourceLinked="1"/>
        <c:majorTickMark val="none"/>
        <c:minorTickMark val="none"/>
        <c:tickLblPos val="none"/>
        <c:crossAx val="115979392"/>
        <c:crosses val="autoZero"/>
        <c:auto val="1"/>
        <c:lblOffset val="100"/>
        <c:baseTimeUnit val="years"/>
      </c:dateAx>
      <c:valAx>
        <c:axId val="11597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7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7.88</c:v>
                </c:pt>
                <c:pt idx="2">
                  <c:v>8.39</c:v>
                </c:pt>
                <c:pt idx="3">
                  <c:v>8.6</c:v>
                </c:pt>
                <c:pt idx="4">
                  <c:v>8.83</c:v>
                </c:pt>
              </c:numCache>
            </c:numRef>
          </c:val>
          <c:extLst>
            <c:ext xmlns:c16="http://schemas.microsoft.com/office/drawing/2014/chart" uri="{C3380CC4-5D6E-409C-BE32-E72D297353CC}">
              <c16:uniqueId val="{00000000-1B60-411F-A4E5-A08A5012DE31}"/>
            </c:ext>
          </c:extLst>
        </c:ser>
        <c:dLbls>
          <c:showLegendKey val="0"/>
          <c:showVal val="0"/>
          <c:showCatName val="0"/>
          <c:showSerName val="0"/>
          <c:showPercent val="0"/>
          <c:showBubbleSize val="0"/>
        </c:dLbls>
        <c:gapWidth val="150"/>
        <c:axId val="115993984"/>
        <c:axId val="11608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1B60-411F-A4E5-A08A5012DE31}"/>
            </c:ext>
          </c:extLst>
        </c:ser>
        <c:dLbls>
          <c:showLegendKey val="0"/>
          <c:showVal val="0"/>
          <c:showCatName val="0"/>
          <c:showSerName val="0"/>
          <c:showPercent val="0"/>
          <c:showBubbleSize val="0"/>
        </c:dLbls>
        <c:marker val="1"/>
        <c:smooth val="0"/>
        <c:axId val="115993984"/>
        <c:axId val="116082176"/>
      </c:lineChart>
      <c:dateAx>
        <c:axId val="115993984"/>
        <c:scaling>
          <c:orientation val="minMax"/>
        </c:scaling>
        <c:delete val="1"/>
        <c:axPos val="b"/>
        <c:numFmt formatCode="&quot;R&quot;yy" sourceLinked="1"/>
        <c:majorTickMark val="none"/>
        <c:minorTickMark val="none"/>
        <c:tickLblPos val="none"/>
        <c:crossAx val="116082176"/>
        <c:crosses val="autoZero"/>
        <c:auto val="1"/>
        <c:lblOffset val="100"/>
        <c:baseTimeUnit val="years"/>
      </c:dateAx>
      <c:valAx>
        <c:axId val="11608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9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75-4779-A8DE-2D70AAF3B97B}"/>
            </c:ext>
          </c:extLst>
        </c:ser>
        <c:dLbls>
          <c:showLegendKey val="0"/>
          <c:showVal val="0"/>
          <c:showCatName val="0"/>
          <c:showSerName val="0"/>
          <c:showPercent val="0"/>
          <c:showBubbleSize val="0"/>
        </c:dLbls>
        <c:gapWidth val="150"/>
        <c:axId val="116119424"/>
        <c:axId val="11612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5475-4779-A8DE-2D70AAF3B97B}"/>
            </c:ext>
          </c:extLst>
        </c:ser>
        <c:dLbls>
          <c:showLegendKey val="0"/>
          <c:showVal val="0"/>
          <c:showCatName val="0"/>
          <c:showSerName val="0"/>
          <c:showPercent val="0"/>
          <c:showBubbleSize val="0"/>
        </c:dLbls>
        <c:marker val="1"/>
        <c:smooth val="0"/>
        <c:axId val="116119424"/>
        <c:axId val="116121600"/>
      </c:lineChart>
      <c:dateAx>
        <c:axId val="116119424"/>
        <c:scaling>
          <c:orientation val="minMax"/>
        </c:scaling>
        <c:delete val="1"/>
        <c:axPos val="b"/>
        <c:numFmt formatCode="&quot;R&quot;yy" sourceLinked="1"/>
        <c:majorTickMark val="none"/>
        <c:minorTickMark val="none"/>
        <c:tickLblPos val="none"/>
        <c:crossAx val="116121600"/>
        <c:crosses val="autoZero"/>
        <c:auto val="1"/>
        <c:lblOffset val="100"/>
        <c:baseTimeUnit val="years"/>
      </c:dateAx>
      <c:valAx>
        <c:axId val="11612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1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11.98</c:v>
                </c:pt>
                <c:pt idx="1">
                  <c:v>9.52</c:v>
                </c:pt>
                <c:pt idx="2">
                  <c:v>23.31</c:v>
                </c:pt>
                <c:pt idx="3">
                  <c:v>41.68</c:v>
                </c:pt>
                <c:pt idx="4">
                  <c:v>58.42</c:v>
                </c:pt>
              </c:numCache>
            </c:numRef>
          </c:val>
          <c:extLst>
            <c:ext xmlns:c16="http://schemas.microsoft.com/office/drawing/2014/chart" uri="{C3380CC4-5D6E-409C-BE32-E72D297353CC}">
              <c16:uniqueId val="{00000000-ED80-4BAA-84E6-EB40278C0E72}"/>
            </c:ext>
          </c:extLst>
        </c:ser>
        <c:dLbls>
          <c:showLegendKey val="0"/>
          <c:showVal val="0"/>
          <c:showCatName val="0"/>
          <c:showSerName val="0"/>
          <c:showPercent val="0"/>
          <c:showBubbleSize val="0"/>
        </c:dLbls>
        <c:gapWidth val="150"/>
        <c:axId val="116155520"/>
        <c:axId val="11615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ED80-4BAA-84E6-EB40278C0E72}"/>
            </c:ext>
          </c:extLst>
        </c:ser>
        <c:dLbls>
          <c:showLegendKey val="0"/>
          <c:showVal val="0"/>
          <c:showCatName val="0"/>
          <c:showSerName val="0"/>
          <c:showPercent val="0"/>
          <c:showBubbleSize val="0"/>
        </c:dLbls>
        <c:marker val="1"/>
        <c:smooth val="0"/>
        <c:axId val="116155520"/>
        <c:axId val="116157440"/>
      </c:lineChart>
      <c:dateAx>
        <c:axId val="116155520"/>
        <c:scaling>
          <c:orientation val="minMax"/>
        </c:scaling>
        <c:delete val="1"/>
        <c:axPos val="b"/>
        <c:numFmt formatCode="&quot;R&quot;yy" sourceLinked="1"/>
        <c:majorTickMark val="none"/>
        <c:minorTickMark val="none"/>
        <c:tickLblPos val="none"/>
        <c:crossAx val="116157440"/>
        <c:crosses val="autoZero"/>
        <c:auto val="1"/>
        <c:lblOffset val="100"/>
        <c:baseTimeUnit val="years"/>
      </c:dateAx>
      <c:valAx>
        <c:axId val="1161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327.18</c:v>
                </c:pt>
                <c:pt idx="1">
                  <c:v>306.24</c:v>
                </c:pt>
                <c:pt idx="2">
                  <c:v>304.85000000000002</c:v>
                </c:pt>
                <c:pt idx="3">
                  <c:v>275.62</c:v>
                </c:pt>
                <c:pt idx="4">
                  <c:v>271.14</c:v>
                </c:pt>
              </c:numCache>
            </c:numRef>
          </c:val>
          <c:extLst>
            <c:ext xmlns:c16="http://schemas.microsoft.com/office/drawing/2014/chart" uri="{C3380CC4-5D6E-409C-BE32-E72D297353CC}">
              <c16:uniqueId val="{00000000-3DE2-4B13-808C-BD6AA18F0ABE}"/>
            </c:ext>
          </c:extLst>
        </c:ser>
        <c:dLbls>
          <c:showLegendKey val="0"/>
          <c:showVal val="0"/>
          <c:showCatName val="0"/>
          <c:showSerName val="0"/>
          <c:showPercent val="0"/>
          <c:showBubbleSize val="0"/>
        </c:dLbls>
        <c:gapWidth val="150"/>
        <c:axId val="117310976"/>
        <c:axId val="11731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3DE2-4B13-808C-BD6AA18F0ABE}"/>
            </c:ext>
          </c:extLst>
        </c:ser>
        <c:dLbls>
          <c:showLegendKey val="0"/>
          <c:showVal val="0"/>
          <c:showCatName val="0"/>
          <c:showSerName val="0"/>
          <c:showPercent val="0"/>
          <c:showBubbleSize val="0"/>
        </c:dLbls>
        <c:marker val="1"/>
        <c:smooth val="0"/>
        <c:axId val="117310976"/>
        <c:axId val="117312896"/>
      </c:lineChart>
      <c:dateAx>
        <c:axId val="117310976"/>
        <c:scaling>
          <c:orientation val="minMax"/>
        </c:scaling>
        <c:delete val="1"/>
        <c:axPos val="b"/>
        <c:numFmt formatCode="&quot;R&quot;yy" sourceLinked="1"/>
        <c:majorTickMark val="none"/>
        <c:minorTickMark val="none"/>
        <c:tickLblPos val="none"/>
        <c:crossAx val="117312896"/>
        <c:crosses val="autoZero"/>
        <c:auto val="1"/>
        <c:lblOffset val="100"/>
        <c:baseTimeUnit val="years"/>
      </c:dateAx>
      <c:valAx>
        <c:axId val="1173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84.43</c:v>
                </c:pt>
                <c:pt idx="1">
                  <c:v>74.58</c:v>
                </c:pt>
                <c:pt idx="2">
                  <c:v>70.75</c:v>
                </c:pt>
                <c:pt idx="3">
                  <c:v>67.48</c:v>
                </c:pt>
                <c:pt idx="4">
                  <c:v>71.739999999999995</c:v>
                </c:pt>
              </c:numCache>
            </c:numRef>
          </c:val>
          <c:extLst>
            <c:ext xmlns:c16="http://schemas.microsoft.com/office/drawing/2014/chart" uri="{C3380CC4-5D6E-409C-BE32-E72D297353CC}">
              <c16:uniqueId val="{00000000-74E0-4000-A734-E91F626350F6}"/>
            </c:ext>
          </c:extLst>
        </c:ser>
        <c:dLbls>
          <c:showLegendKey val="0"/>
          <c:showVal val="0"/>
          <c:showCatName val="0"/>
          <c:showSerName val="0"/>
          <c:showPercent val="0"/>
          <c:showBubbleSize val="0"/>
        </c:dLbls>
        <c:gapWidth val="150"/>
        <c:axId val="117360512"/>
        <c:axId val="11737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74E0-4000-A734-E91F626350F6}"/>
            </c:ext>
          </c:extLst>
        </c:ser>
        <c:dLbls>
          <c:showLegendKey val="0"/>
          <c:showVal val="0"/>
          <c:showCatName val="0"/>
          <c:showSerName val="0"/>
          <c:showPercent val="0"/>
          <c:showBubbleSize val="0"/>
        </c:dLbls>
        <c:marker val="1"/>
        <c:smooth val="0"/>
        <c:axId val="117360512"/>
        <c:axId val="117370880"/>
      </c:lineChart>
      <c:dateAx>
        <c:axId val="117360512"/>
        <c:scaling>
          <c:orientation val="minMax"/>
        </c:scaling>
        <c:delete val="1"/>
        <c:axPos val="b"/>
        <c:numFmt formatCode="&quot;R&quot;yy" sourceLinked="1"/>
        <c:majorTickMark val="none"/>
        <c:minorTickMark val="none"/>
        <c:tickLblPos val="none"/>
        <c:crossAx val="117370880"/>
        <c:crosses val="autoZero"/>
        <c:auto val="1"/>
        <c:lblOffset val="100"/>
        <c:baseTimeUnit val="years"/>
      </c:dateAx>
      <c:valAx>
        <c:axId val="1173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196.33</c:v>
                </c:pt>
                <c:pt idx="1">
                  <c:v>221.74</c:v>
                </c:pt>
                <c:pt idx="2">
                  <c:v>233.35</c:v>
                </c:pt>
                <c:pt idx="3">
                  <c:v>244.87</c:v>
                </c:pt>
                <c:pt idx="4">
                  <c:v>232.25</c:v>
                </c:pt>
              </c:numCache>
            </c:numRef>
          </c:val>
          <c:extLst>
            <c:ext xmlns:c16="http://schemas.microsoft.com/office/drawing/2014/chart" uri="{C3380CC4-5D6E-409C-BE32-E72D297353CC}">
              <c16:uniqueId val="{00000000-9B3B-42F6-A55F-52CEEEB5CAC4}"/>
            </c:ext>
          </c:extLst>
        </c:ser>
        <c:dLbls>
          <c:showLegendKey val="0"/>
          <c:showVal val="0"/>
          <c:showCatName val="0"/>
          <c:showSerName val="0"/>
          <c:showPercent val="0"/>
          <c:showBubbleSize val="0"/>
        </c:dLbls>
        <c:gapWidth val="150"/>
        <c:axId val="117393664"/>
        <c:axId val="11739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9B3B-42F6-A55F-52CEEEB5CAC4}"/>
            </c:ext>
          </c:extLst>
        </c:ser>
        <c:dLbls>
          <c:showLegendKey val="0"/>
          <c:showVal val="0"/>
          <c:showCatName val="0"/>
          <c:showSerName val="0"/>
          <c:showPercent val="0"/>
          <c:showBubbleSize val="0"/>
        </c:dLbls>
        <c:marker val="1"/>
        <c:smooth val="0"/>
        <c:axId val="117393664"/>
        <c:axId val="117395840"/>
      </c:lineChart>
      <c:dateAx>
        <c:axId val="117393664"/>
        <c:scaling>
          <c:orientation val="minMax"/>
        </c:scaling>
        <c:delete val="1"/>
        <c:axPos val="b"/>
        <c:numFmt formatCode="&quot;R&quot;yy" sourceLinked="1"/>
        <c:majorTickMark val="none"/>
        <c:minorTickMark val="none"/>
        <c:tickLblPos val="none"/>
        <c:crossAx val="117395840"/>
        <c:crosses val="autoZero"/>
        <c:auto val="1"/>
        <c:lblOffset val="100"/>
        <c:baseTimeUnit val="years"/>
      </c:dateAx>
      <c:valAx>
        <c:axId val="1173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6" zoomScaleNormal="10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八幡浜市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30019</v>
      </c>
      <c r="AM8" s="44"/>
      <c r="AN8" s="44"/>
      <c r="AO8" s="44"/>
      <c r="AP8" s="44"/>
      <c r="AQ8" s="44"/>
      <c r="AR8" s="44"/>
      <c r="AS8" s="44"/>
      <c r="AT8" s="45">
        <f>データ!T6</f>
        <v>132.65</v>
      </c>
      <c r="AU8" s="45"/>
      <c r="AV8" s="45"/>
      <c r="AW8" s="45"/>
      <c r="AX8" s="45"/>
      <c r="AY8" s="45"/>
      <c r="AZ8" s="45"/>
      <c r="BA8" s="45"/>
      <c r="BB8" s="45">
        <f>データ!U6</f>
        <v>226.3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71.150000000000006</v>
      </c>
      <c r="J10" s="45"/>
      <c r="K10" s="45"/>
      <c r="L10" s="45"/>
      <c r="M10" s="45"/>
      <c r="N10" s="45"/>
      <c r="O10" s="45"/>
      <c r="P10" s="45">
        <f>データ!P6</f>
        <v>72.61</v>
      </c>
      <c r="Q10" s="45"/>
      <c r="R10" s="45"/>
      <c r="S10" s="45"/>
      <c r="T10" s="45"/>
      <c r="U10" s="45"/>
      <c r="V10" s="45"/>
      <c r="W10" s="45">
        <f>データ!Q6</f>
        <v>38.11</v>
      </c>
      <c r="X10" s="45"/>
      <c r="Y10" s="45"/>
      <c r="Z10" s="45"/>
      <c r="AA10" s="45"/>
      <c r="AB10" s="45"/>
      <c r="AC10" s="45"/>
      <c r="AD10" s="44">
        <f>データ!R6</f>
        <v>3060</v>
      </c>
      <c r="AE10" s="44"/>
      <c r="AF10" s="44"/>
      <c r="AG10" s="44"/>
      <c r="AH10" s="44"/>
      <c r="AI10" s="44"/>
      <c r="AJ10" s="44"/>
      <c r="AK10" s="2"/>
      <c r="AL10" s="44">
        <f>データ!V6</f>
        <v>21510</v>
      </c>
      <c r="AM10" s="44"/>
      <c r="AN10" s="44"/>
      <c r="AO10" s="44"/>
      <c r="AP10" s="44"/>
      <c r="AQ10" s="44"/>
      <c r="AR10" s="44"/>
      <c r="AS10" s="44"/>
      <c r="AT10" s="45">
        <f>データ!W6</f>
        <v>5.45</v>
      </c>
      <c r="AU10" s="45"/>
      <c r="AV10" s="45"/>
      <c r="AW10" s="45"/>
      <c r="AX10" s="45"/>
      <c r="AY10" s="45"/>
      <c r="AZ10" s="45"/>
      <c r="BA10" s="45"/>
      <c r="BB10" s="45">
        <f>データ!X6</f>
        <v>3946.79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N9LVLtK0qAWM9FgSE6rhU+KmbNULsjMfuXHeh7smDt9Kgwq43KY3PU+x17DTnQXeXiaIEePoITAyrOATRHFw==" saltValue="U7j1XkNmaakXpcb8+WNB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382043</v>
      </c>
      <c r="D6" s="19">
        <f t="shared" si="3"/>
        <v>46</v>
      </c>
      <c r="E6" s="19">
        <f t="shared" si="3"/>
        <v>17</v>
      </c>
      <c r="F6" s="19">
        <f t="shared" si="3"/>
        <v>1</v>
      </c>
      <c r="G6" s="19">
        <f t="shared" si="3"/>
        <v>0</v>
      </c>
      <c r="H6" s="19" t="str">
        <f t="shared" si="3"/>
        <v>愛媛県　八幡浜市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71.150000000000006</v>
      </c>
      <c r="P6" s="20">
        <f t="shared" si="3"/>
        <v>72.61</v>
      </c>
      <c r="Q6" s="20">
        <f t="shared" si="3"/>
        <v>38.11</v>
      </c>
      <c r="R6" s="20">
        <f t="shared" si="3"/>
        <v>3060</v>
      </c>
      <c r="S6" s="20">
        <f t="shared" si="3"/>
        <v>30019</v>
      </c>
      <c r="T6" s="20">
        <f t="shared" si="3"/>
        <v>132.65</v>
      </c>
      <c r="U6" s="20">
        <f t="shared" si="3"/>
        <v>226.3</v>
      </c>
      <c r="V6" s="20">
        <f t="shared" si="3"/>
        <v>21510</v>
      </c>
      <c r="W6" s="20">
        <f t="shared" si="3"/>
        <v>5.45</v>
      </c>
      <c r="X6" s="20">
        <f t="shared" si="3"/>
        <v>3946.79</v>
      </c>
      <c r="Y6" s="21">
        <f>IF(Y7="",NA(),Y7)</f>
        <v>132.77000000000001</v>
      </c>
      <c r="Z6" s="21">
        <f t="shared" ref="Z6:AH6" si="4">IF(Z7="",NA(),Z7)</f>
        <v>119.07</v>
      </c>
      <c r="AA6" s="21">
        <f t="shared" si="4"/>
        <v>113.18</v>
      </c>
      <c r="AB6" s="21">
        <f t="shared" si="4"/>
        <v>102.84</v>
      </c>
      <c r="AC6" s="21">
        <f t="shared" si="4"/>
        <v>100.19</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11.98</v>
      </c>
      <c r="AV6" s="21">
        <f t="shared" ref="AV6:BD6" si="6">IF(AV7="",NA(),AV7)</f>
        <v>9.52</v>
      </c>
      <c r="AW6" s="21">
        <f t="shared" si="6"/>
        <v>23.31</v>
      </c>
      <c r="AX6" s="21">
        <f t="shared" si="6"/>
        <v>41.68</v>
      </c>
      <c r="AY6" s="21">
        <f t="shared" si="6"/>
        <v>58.42</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327.18</v>
      </c>
      <c r="BG6" s="21">
        <f t="shared" ref="BG6:BO6" si="7">IF(BG7="",NA(),BG7)</f>
        <v>306.24</v>
      </c>
      <c r="BH6" s="21">
        <f t="shared" si="7"/>
        <v>304.85000000000002</v>
      </c>
      <c r="BI6" s="21">
        <f t="shared" si="7"/>
        <v>275.62</v>
      </c>
      <c r="BJ6" s="21">
        <f t="shared" si="7"/>
        <v>271.14</v>
      </c>
      <c r="BK6" s="21">
        <f t="shared" si="7"/>
        <v>789.08</v>
      </c>
      <c r="BL6" s="21">
        <f t="shared" si="7"/>
        <v>747.84</v>
      </c>
      <c r="BM6" s="21">
        <f t="shared" si="7"/>
        <v>804.98</v>
      </c>
      <c r="BN6" s="21">
        <f t="shared" si="7"/>
        <v>767.56</v>
      </c>
      <c r="BO6" s="21">
        <f t="shared" si="7"/>
        <v>795.22</v>
      </c>
      <c r="BP6" s="20" t="str">
        <f>IF(BP7="","",IF(BP7="-","【-】","【"&amp;SUBSTITUTE(TEXT(BP7,"#,##0.00"),"-","△")&amp;"】"))</f>
        <v>【602.56】</v>
      </c>
      <c r="BQ6" s="21">
        <f>IF(BQ7="",NA(),BQ7)</f>
        <v>84.43</v>
      </c>
      <c r="BR6" s="21">
        <f t="shared" ref="BR6:BZ6" si="8">IF(BR7="",NA(),BR7)</f>
        <v>74.58</v>
      </c>
      <c r="BS6" s="21">
        <f t="shared" si="8"/>
        <v>70.75</v>
      </c>
      <c r="BT6" s="21">
        <f t="shared" si="8"/>
        <v>67.48</v>
      </c>
      <c r="BU6" s="21">
        <f t="shared" si="8"/>
        <v>71.739999999999995</v>
      </c>
      <c r="BV6" s="21">
        <f t="shared" si="8"/>
        <v>88.25</v>
      </c>
      <c r="BW6" s="21">
        <f t="shared" si="8"/>
        <v>90.17</v>
      </c>
      <c r="BX6" s="21">
        <f t="shared" si="8"/>
        <v>88.71</v>
      </c>
      <c r="BY6" s="21">
        <f t="shared" si="8"/>
        <v>90.23</v>
      </c>
      <c r="BZ6" s="21">
        <f t="shared" si="8"/>
        <v>90.78</v>
      </c>
      <c r="CA6" s="20" t="str">
        <f>IF(CA7="","",IF(CA7="-","【-】","【"&amp;SUBSTITUTE(TEXT(CA7,"#,##0.00"),"-","△")&amp;"】"))</f>
        <v>【97.94】</v>
      </c>
      <c r="CB6" s="21">
        <f>IF(CB7="",NA(),CB7)</f>
        <v>196.33</v>
      </c>
      <c r="CC6" s="21">
        <f t="shared" ref="CC6:CK6" si="9">IF(CC7="",NA(),CC7)</f>
        <v>221.74</v>
      </c>
      <c r="CD6" s="21">
        <f t="shared" si="9"/>
        <v>233.35</v>
      </c>
      <c r="CE6" s="21">
        <f t="shared" si="9"/>
        <v>244.87</v>
      </c>
      <c r="CF6" s="21">
        <f t="shared" si="9"/>
        <v>232.25</v>
      </c>
      <c r="CG6" s="21">
        <f t="shared" si="9"/>
        <v>176.37</v>
      </c>
      <c r="CH6" s="21">
        <f t="shared" si="9"/>
        <v>173.17</v>
      </c>
      <c r="CI6" s="21">
        <f t="shared" si="9"/>
        <v>174.8</v>
      </c>
      <c r="CJ6" s="21">
        <f t="shared" si="9"/>
        <v>170.2</v>
      </c>
      <c r="CK6" s="21">
        <f t="shared" si="9"/>
        <v>170.83</v>
      </c>
      <c r="CL6" s="20" t="str">
        <f>IF(CL7="","",IF(CL7="-","【-】","【"&amp;SUBSTITUTE(TEXT(CL7,"#,##0.00"),"-","△")&amp;"】"))</f>
        <v>【140.98】</v>
      </c>
      <c r="CM6" s="21">
        <f>IF(CM7="",NA(),CM7)</f>
        <v>88.96</v>
      </c>
      <c r="CN6" s="21">
        <f t="shared" ref="CN6:CV6" si="10">IF(CN7="",NA(),CN7)</f>
        <v>82.53</v>
      </c>
      <c r="CO6" s="21">
        <f t="shared" si="10"/>
        <v>81</v>
      </c>
      <c r="CP6" s="21">
        <f t="shared" si="10"/>
        <v>81.56</v>
      </c>
      <c r="CQ6" s="21">
        <f t="shared" si="10"/>
        <v>82.03</v>
      </c>
      <c r="CR6" s="21">
        <f t="shared" si="10"/>
        <v>56.72</v>
      </c>
      <c r="CS6" s="21">
        <f t="shared" si="10"/>
        <v>56.43</v>
      </c>
      <c r="CT6" s="21">
        <f t="shared" si="10"/>
        <v>55.82</v>
      </c>
      <c r="CU6" s="21">
        <f t="shared" si="10"/>
        <v>56.51</v>
      </c>
      <c r="CV6" s="21">
        <f t="shared" si="10"/>
        <v>56.85</v>
      </c>
      <c r="CW6" s="20" t="str">
        <f>IF(CW7="","",IF(CW7="-","【-】","【"&amp;SUBSTITUTE(TEXT(CW7,"#,##0.00"),"-","△")&amp;"】"))</f>
        <v>【60.13】</v>
      </c>
      <c r="CX6" s="21">
        <f>IF(CX7="",NA(),CX7)</f>
        <v>86.11</v>
      </c>
      <c r="CY6" s="21">
        <f t="shared" ref="CY6:DG6" si="11">IF(CY7="",NA(),CY7)</f>
        <v>86.53</v>
      </c>
      <c r="CZ6" s="21">
        <f t="shared" si="11"/>
        <v>87.36</v>
      </c>
      <c r="DA6" s="21">
        <f t="shared" si="11"/>
        <v>88.47</v>
      </c>
      <c r="DB6" s="21">
        <f t="shared" si="11"/>
        <v>88.88</v>
      </c>
      <c r="DC6" s="21">
        <f t="shared" si="11"/>
        <v>90.72</v>
      </c>
      <c r="DD6" s="21">
        <f t="shared" si="11"/>
        <v>91.07</v>
      </c>
      <c r="DE6" s="21">
        <f t="shared" si="11"/>
        <v>90.67</v>
      </c>
      <c r="DF6" s="21">
        <f t="shared" si="11"/>
        <v>90.62</v>
      </c>
      <c r="DG6" s="21">
        <f t="shared" si="11"/>
        <v>90.79</v>
      </c>
      <c r="DH6" s="20" t="str">
        <f>IF(DH7="","",IF(DH7="-","【-】","【"&amp;SUBSTITUTE(TEXT(DH7,"#,##0.00"),"-","△")&amp;"】"))</f>
        <v>【96.00】</v>
      </c>
      <c r="DI6" s="21">
        <f>IF(DI7="",NA(),DI7)</f>
        <v>54.82</v>
      </c>
      <c r="DJ6" s="21">
        <f t="shared" ref="DJ6:DR6" si="12">IF(DJ7="",NA(),DJ7)</f>
        <v>55.96</v>
      </c>
      <c r="DK6" s="21">
        <f t="shared" si="12"/>
        <v>56.85</v>
      </c>
      <c r="DL6" s="21">
        <f t="shared" si="12"/>
        <v>58.79</v>
      </c>
      <c r="DM6" s="21">
        <f t="shared" si="12"/>
        <v>60.08</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1">
        <f t="shared" ref="DU6:EC6" si="13">IF(DU7="",NA(),DU7)</f>
        <v>7.88</v>
      </c>
      <c r="DV6" s="21">
        <f t="shared" si="13"/>
        <v>8.39</v>
      </c>
      <c r="DW6" s="21">
        <f t="shared" si="13"/>
        <v>8.6</v>
      </c>
      <c r="DX6" s="21">
        <f t="shared" si="13"/>
        <v>8.83</v>
      </c>
      <c r="DY6" s="21">
        <f t="shared" si="13"/>
        <v>1.34</v>
      </c>
      <c r="DZ6" s="21">
        <f t="shared" si="13"/>
        <v>1.5</v>
      </c>
      <c r="EA6" s="21">
        <f t="shared" si="13"/>
        <v>1.4</v>
      </c>
      <c r="EB6" s="21">
        <f t="shared" si="13"/>
        <v>2.08</v>
      </c>
      <c r="EC6" s="21">
        <f t="shared" si="13"/>
        <v>1.87</v>
      </c>
      <c r="ED6" s="20" t="str">
        <f>IF(ED7="","",IF(ED7="-","【-】","【"&amp;SUBSTITUTE(TEXT(ED7,"#,##0.00"),"-","△")&amp;"】"))</f>
        <v>【9.46】</v>
      </c>
      <c r="EE6" s="21">
        <f>IF(EE7="",NA(),EE7)</f>
        <v>0.03</v>
      </c>
      <c r="EF6" s="21">
        <f t="shared" ref="EF6:EN6" si="14">IF(EF7="",NA(),EF7)</f>
        <v>0.11</v>
      </c>
      <c r="EG6" s="21">
        <f t="shared" si="14"/>
        <v>0.09</v>
      </c>
      <c r="EH6" s="21">
        <f t="shared" si="14"/>
        <v>0.04</v>
      </c>
      <c r="EI6" s="21">
        <f t="shared" si="14"/>
        <v>0.04</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382043</v>
      </c>
      <c r="D7" s="23">
        <v>46</v>
      </c>
      <c r="E7" s="23">
        <v>17</v>
      </c>
      <c r="F7" s="23">
        <v>1</v>
      </c>
      <c r="G7" s="23">
        <v>0</v>
      </c>
      <c r="H7" s="23" t="s">
        <v>96</v>
      </c>
      <c r="I7" s="23" t="s">
        <v>97</v>
      </c>
      <c r="J7" s="23" t="s">
        <v>98</v>
      </c>
      <c r="K7" s="23" t="s">
        <v>99</v>
      </c>
      <c r="L7" s="23" t="s">
        <v>100</v>
      </c>
      <c r="M7" s="23" t="s">
        <v>101</v>
      </c>
      <c r="N7" s="24" t="s">
        <v>102</v>
      </c>
      <c r="O7" s="24">
        <v>71.150000000000006</v>
      </c>
      <c r="P7" s="24">
        <v>72.61</v>
      </c>
      <c r="Q7" s="24">
        <v>38.11</v>
      </c>
      <c r="R7" s="24">
        <v>3060</v>
      </c>
      <c r="S7" s="24">
        <v>30019</v>
      </c>
      <c r="T7" s="24">
        <v>132.65</v>
      </c>
      <c r="U7" s="24">
        <v>226.3</v>
      </c>
      <c r="V7" s="24">
        <v>21510</v>
      </c>
      <c r="W7" s="24">
        <v>5.45</v>
      </c>
      <c r="X7" s="24">
        <v>3946.79</v>
      </c>
      <c r="Y7" s="24">
        <v>132.77000000000001</v>
      </c>
      <c r="Z7" s="24">
        <v>119.07</v>
      </c>
      <c r="AA7" s="24">
        <v>113.18</v>
      </c>
      <c r="AB7" s="24">
        <v>102.84</v>
      </c>
      <c r="AC7" s="24">
        <v>100.19</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11.98</v>
      </c>
      <c r="AV7" s="24">
        <v>9.52</v>
      </c>
      <c r="AW7" s="24">
        <v>23.31</v>
      </c>
      <c r="AX7" s="24">
        <v>41.68</v>
      </c>
      <c r="AY7" s="24">
        <v>58.42</v>
      </c>
      <c r="AZ7" s="24">
        <v>55.6</v>
      </c>
      <c r="BA7" s="24">
        <v>59.4</v>
      </c>
      <c r="BB7" s="24">
        <v>68.27</v>
      </c>
      <c r="BC7" s="24">
        <v>74.790000000000006</v>
      </c>
      <c r="BD7" s="24">
        <v>73.930000000000007</v>
      </c>
      <c r="BE7" s="24">
        <v>82.75</v>
      </c>
      <c r="BF7" s="24">
        <v>327.18</v>
      </c>
      <c r="BG7" s="24">
        <v>306.24</v>
      </c>
      <c r="BH7" s="24">
        <v>304.85000000000002</v>
      </c>
      <c r="BI7" s="24">
        <v>275.62</v>
      </c>
      <c r="BJ7" s="24">
        <v>271.14</v>
      </c>
      <c r="BK7" s="24">
        <v>789.08</v>
      </c>
      <c r="BL7" s="24">
        <v>747.84</v>
      </c>
      <c r="BM7" s="24">
        <v>804.98</v>
      </c>
      <c r="BN7" s="24">
        <v>767.56</v>
      </c>
      <c r="BO7" s="24">
        <v>795.22</v>
      </c>
      <c r="BP7" s="24">
        <v>602.55999999999995</v>
      </c>
      <c r="BQ7" s="24">
        <v>84.43</v>
      </c>
      <c r="BR7" s="24">
        <v>74.58</v>
      </c>
      <c r="BS7" s="24">
        <v>70.75</v>
      </c>
      <c r="BT7" s="24">
        <v>67.48</v>
      </c>
      <c r="BU7" s="24">
        <v>71.739999999999995</v>
      </c>
      <c r="BV7" s="24">
        <v>88.25</v>
      </c>
      <c r="BW7" s="24">
        <v>90.17</v>
      </c>
      <c r="BX7" s="24">
        <v>88.71</v>
      </c>
      <c r="BY7" s="24">
        <v>90.23</v>
      </c>
      <c r="BZ7" s="24">
        <v>90.78</v>
      </c>
      <c r="CA7" s="24">
        <v>97.94</v>
      </c>
      <c r="CB7" s="24">
        <v>196.33</v>
      </c>
      <c r="CC7" s="24">
        <v>221.74</v>
      </c>
      <c r="CD7" s="24">
        <v>233.35</v>
      </c>
      <c r="CE7" s="24">
        <v>244.87</v>
      </c>
      <c r="CF7" s="24">
        <v>232.25</v>
      </c>
      <c r="CG7" s="24">
        <v>176.37</v>
      </c>
      <c r="CH7" s="24">
        <v>173.17</v>
      </c>
      <c r="CI7" s="24">
        <v>174.8</v>
      </c>
      <c r="CJ7" s="24">
        <v>170.2</v>
      </c>
      <c r="CK7" s="24">
        <v>170.83</v>
      </c>
      <c r="CL7" s="24">
        <v>140.97999999999999</v>
      </c>
      <c r="CM7" s="24">
        <v>88.96</v>
      </c>
      <c r="CN7" s="24">
        <v>82.53</v>
      </c>
      <c r="CO7" s="24">
        <v>81</v>
      </c>
      <c r="CP7" s="24">
        <v>81.56</v>
      </c>
      <c r="CQ7" s="24">
        <v>82.03</v>
      </c>
      <c r="CR7" s="24">
        <v>56.72</v>
      </c>
      <c r="CS7" s="24">
        <v>56.43</v>
      </c>
      <c r="CT7" s="24">
        <v>55.82</v>
      </c>
      <c r="CU7" s="24">
        <v>56.51</v>
      </c>
      <c r="CV7" s="24">
        <v>56.85</v>
      </c>
      <c r="CW7" s="24">
        <v>60.13</v>
      </c>
      <c r="CX7" s="24">
        <v>86.11</v>
      </c>
      <c r="CY7" s="24">
        <v>86.53</v>
      </c>
      <c r="CZ7" s="24">
        <v>87.36</v>
      </c>
      <c r="DA7" s="24">
        <v>88.47</v>
      </c>
      <c r="DB7" s="24">
        <v>88.88</v>
      </c>
      <c r="DC7" s="24">
        <v>90.72</v>
      </c>
      <c r="DD7" s="24">
        <v>91.07</v>
      </c>
      <c r="DE7" s="24">
        <v>90.67</v>
      </c>
      <c r="DF7" s="24">
        <v>90.62</v>
      </c>
      <c r="DG7" s="24">
        <v>90.79</v>
      </c>
      <c r="DH7" s="24">
        <v>96</v>
      </c>
      <c r="DI7" s="24">
        <v>54.82</v>
      </c>
      <c r="DJ7" s="24">
        <v>55.96</v>
      </c>
      <c r="DK7" s="24">
        <v>56.85</v>
      </c>
      <c r="DL7" s="24">
        <v>58.79</v>
      </c>
      <c r="DM7" s="24">
        <v>60.08</v>
      </c>
      <c r="DN7" s="24">
        <v>20.78</v>
      </c>
      <c r="DO7" s="24">
        <v>23.54</v>
      </c>
      <c r="DP7" s="24">
        <v>25.86</v>
      </c>
      <c r="DQ7" s="24">
        <v>26.9</v>
      </c>
      <c r="DR7" s="24">
        <v>28.47</v>
      </c>
      <c r="DS7" s="24">
        <v>42.2</v>
      </c>
      <c r="DT7" s="24">
        <v>0</v>
      </c>
      <c r="DU7" s="24">
        <v>7.88</v>
      </c>
      <c r="DV7" s="24">
        <v>8.39</v>
      </c>
      <c r="DW7" s="24">
        <v>8.6</v>
      </c>
      <c r="DX7" s="24">
        <v>8.83</v>
      </c>
      <c r="DY7" s="24">
        <v>1.34</v>
      </c>
      <c r="DZ7" s="24">
        <v>1.5</v>
      </c>
      <c r="EA7" s="24">
        <v>1.4</v>
      </c>
      <c r="EB7" s="24">
        <v>2.08</v>
      </c>
      <c r="EC7" s="24">
        <v>1.87</v>
      </c>
      <c r="ED7" s="24">
        <v>9.4600000000000009</v>
      </c>
      <c r="EE7" s="24">
        <v>0.03</v>
      </c>
      <c r="EF7" s="24">
        <v>0.11</v>
      </c>
      <c r="EG7" s="24">
        <v>0.09</v>
      </c>
      <c r="EH7" s="24">
        <v>0.04</v>
      </c>
      <c r="EI7" s="24">
        <v>0.04</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駿斗</cp:lastModifiedBy>
  <cp:lastPrinted>2026-02-17T08:06:46Z</cp:lastPrinted>
  <dcterms:created xsi:type="dcterms:W3CDTF">2025-12-23T06:05:06Z</dcterms:created>
  <dcterms:modified xsi:type="dcterms:W3CDTF">2026-02-18T00:40:08Z</dcterms:modified>
  <cp:category/>
</cp:coreProperties>
</file>