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4_八幡浜市\"/>
    </mc:Choice>
  </mc:AlternateContent>
  <xr:revisionPtr revIDLastSave="0" documentId="13_ncr:1_{CC248A0E-98D0-48C8-AD7E-27F71DDEB9F2}" xr6:coauthVersionLast="47" xr6:coauthVersionMax="47" xr10:uidLastSave="{00000000-0000-0000-0000-000000000000}"/>
  <workbookProtection workbookAlgorithmName="SHA-512" workbookHashValue="A6mrZZTw+AhOcXrteXEF4Y87oYPB/o7XOLJOUtuhuZyV3eKj4rhipB7bC46MAqLZHqTy2JVO9xy6jFxCeIPVAQ==" workbookSaltValue="ShAYI1sf2SFd8WjkAHfqhg=="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F85"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<sst xmlns="http://schemas.openxmlformats.org/spreadsheetml/2006/main" count="231" uniqueCount="117">
  <si>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</si>
  <si>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</si>
  <si>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</si>
  <si>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</si>
  <si>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</si>
  <si>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</si>
  <si>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</si>
  <si>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</si>
  <si>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</si>
  <si>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</si>
  <si>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</si>
  <si>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</si>
  <si>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</si>
  <si>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</si>
  <si>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</si>
  <si>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</si>
  <si>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</si>
  <si>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</si>
  <si>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</si>
  <si>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</si>
  <si>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</si>
  <si>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</si>
  <si>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</si>
  <si>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</si>
  <si>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</si>
  <si>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</si>
  <si>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</si>
  <si>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</si>
  <si>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</si>
  <si>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</si>
  <si>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</si>
  <si>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</si>
  <si>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</si>
  <si>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</si>
  <si>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</si>
  <si>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</si>
  <si>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</si>
  <si>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</si>
  <si>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</si>
  <si>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</si>
  <si>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</si>
  <si>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</si>
  <si>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</si>
  <si>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</si>
  <si>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</si>
  <si>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</si>
  <si>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</si>
  <si>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</si>
  <si>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</si>
  <si>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</si>
  <si>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</si>
  <si>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</si>
  <si>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</si>
  <si>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</si>
  <si>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</si>
  <si>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</si>
  <si>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</si>
  <si>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</si>
  <si>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</si>
  <si>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</si>
  <si>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</si>
  <si>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</si>
  <si>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</si>
  <si>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</si>
  <si>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</si>
  <si>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</si>
  <si>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</si>
  <si>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</si>
  <si>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</si>
  <si>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</si>
  <si>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</si>
  <si>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</si>
  <si>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</si>
  <si>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</si>
  <si>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</si>
  <si>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</si>
  <si>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</si>
  <si>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</si>
  <si>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</si>
  <si>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</si>
  <si>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</si>
  <si>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</si>
  <si>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</si>
  <si>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</si>
  <si>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</si>
  <si>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</si>
  <si>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</si>
  <si>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</si>
  <si>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</si>
  <si>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</si>
  <si>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</si>
  <si>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</si>
  <si>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</si>
  <si>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</si>
  <si>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</si>
  <si>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</si>
  <si>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</si>
  <si>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</si>
  <si>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</si>
  <si>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</si>
  <si>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</si>
  <si>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</si>
  <si>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</si>
  <si>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</si>
  <si>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</si>
  <si>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</si>
  <si>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</si>
  <si>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</si>
  <si>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</si>
  <si>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</si>
  <si>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</si>
  <si>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</si>
  <si>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</si>
  <si>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</si>
  <si>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15年度より供用開始という比較的新しい施設であるため、管渠については改築・更新を行っていないが、令和元年度からはストックマネジメント計画に基づき順次マンホールポンプの更新に着手している。
　なお、経費回収率が年々減少し一般会計からの繰入金に頼っている状況及び今後の人口減少や施設の更新に備え、経営戦略を基に使用料を見直す取組みを進めている。</t>
    <rPh sb="16" eb="19">
      <t>ヒカクテキ</t>
    </rPh>
    <rPh sb="37" eb="39">
      <t>カイチク</t>
    </rPh>
    <rPh sb="51" eb="53">
      <t>レイワ</t>
    </rPh>
    <rPh sb="53" eb="55">
      <t>ガンネン</t>
    </rPh>
    <rPh sb="55" eb="56">
      <t>ド</t>
    </rPh>
    <rPh sb="69" eb="71">
      <t>ケイカク</t>
    </rPh>
    <rPh sb="72" eb="73">
      <t>モト</t>
    </rPh>
    <rPh sb="112" eb="114">
      <t>イッパン</t>
    </rPh>
    <rPh sb="114" eb="116">
      <t>カイケイ</t>
    </rPh>
    <rPh sb="119" eb="121">
      <t>クリイレ</t>
    </rPh>
    <rPh sb="121" eb="122">
      <t>キン</t>
    </rPh>
    <rPh sb="123" eb="124">
      <t>タヨ</t>
    </rPh>
    <rPh sb="128" eb="130">
      <t>ジョウキョウ</t>
    </rPh>
    <rPh sb="130" eb="131">
      <t>オヨ</t>
    </rPh>
    <rPh sb="132" eb="134">
      <t>コンゴ</t>
    </rPh>
    <rPh sb="135" eb="137">
      <t>ジンコウ</t>
    </rPh>
    <rPh sb="137" eb="139">
      <t>ゲンショウ</t>
    </rPh>
    <rPh sb="140" eb="142">
      <t>シセツ</t>
    </rPh>
    <rPh sb="143" eb="145">
      <t>コウシン</t>
    </rPh>
    <rPh sb="146" eb="147">
      <t>ソナ</t>
    </rPh>
    <rPh sb="149" eb="151">
      <t>ケイエイ</t>
    </rPh>
    <rPh sb="151" eb="153">
      <t>センリャク</t>
    </rPh>
    <rPh sb="154" eb="155">
      <t>モト</t>
    </rPh>
    <rPh sb="156" eb="159">
      <t>シヨウリョウ</t>
    </rPh>
    <rPh sb="160" eb="162">
      <t>ミナオ</t>
    </rPh>
    <rPh sb="163" eb="165">
      <t>トリク</t>
    </rPh>
    <rPh sb="167" eb="168">
      <t>スス</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</si>
  <si>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若干改善されたが、類似団体より大幅に低い数値となっているため、使用料を見直すなど収益を増やす取り組みが必要である。
⑤　経費回収率、⑥　汚水処理原価
　施設の規模に比べて水洗化人口が少ないことと、処理場が集落から離れた場所にあることから、使用料収入が少ない反面、維持管理費は割高になる。また、物価高騰等による維持管理費の増もあり、経費回収率は100％を下回り、汚水処理原価も高い数値で推移している。
⑦　施設利用率
　人口減少等による有収水量の減少で、類似団体平均値を下回る低い水準が続いている。
⑧　水洗化率
　微増減をしながら約9割を維持しており、10年以上にわたってほぼ変化がない状態である。</t>
    <rPh sb="102" eb="104">
      <t>レイワ</t>
    </rPh>
    <rPh sb="105" eb="107">
      <t>ネンド</t>
    </rPh>
    <rPh sb="282" eb="284">
      <t>ブッカ</t>
    </rPh>
    <rPh sb="284" eb="286">
      <t>コウトウ</t>
    </rPh>
    <rPh sb="286" eb="287">
      <t>ナド</t>
    </rPh>
    <rPh sb="290" eb="292">
      <t>イジ</t>
    </rPh>
    <rPh sb="292" eb="295">
      <t>カンリヒ</t>
    </rPh>
    <rPh sb="296" eb="297">
      <t>ゾウ</t>
    </rPh>
    <rPh sb="325" eb="327">
      <t>スウチ</t>
    </rPh>
    <rPh sb="362" eb="366">
      <t>ルイジダンタイ</t>
    </rPh>
    <rPh sb="366" eb="369">
      <t>ヘイキンチ</t>
    </rPh>
    <rPh sb="378" eb="379">
      <t>ツヅ</t>
    </rPh>
    <rPh sb="401" eb="402">
      <t>ヤク</t>
    </rPh>
    <phoneticPr fontId="4"/>
  </si>
  <si>
    <t>　平成15年度の供用開始から20年以上が経過し、施設の機械類は耐用年数を経過しており、有形固定資産減価償却率も5割を上回っている状況である。一方、管渠については、耐用年数を経過しておらず、改築・更新も行っていない。
　処理場1箇所とマンホールポンプ8箇所についても、大規模な修繕や更新は行っていなかったが、どちらも、軽微な修繕に要する費用は、増加傾向にあるため、令和元年度に策定したストックマネジメント計画により、順次マンホールポンプの更新に着手している。</t>
    <rPh sb="1" eb="3">
      <t>ヘイセイ</t>
    </rPh>
    <rPh sb="5" eb="6">
      <t>ネン</t>
    </rPh>
    <rPh sb="6" eb="7">
      <t>ド</t>
    </rPh>
    <rPh sb="16" eb="17">
      <t>ネン</t>
    </rPh>
    <rPh sb="17" eb="19">
      <t>イジョウ</t>
    </rPh>
    <rPh sb="20" eb="22">
      <t>ケイカ</t>
    </rPh>
    <rPh sb="24" eb="26">
      <t>シセツ</t>
    </rPh>
    <rPh sb="27" eb="30">
      <t>キカイルイ</t>
    </rPh>
    <rPh sb="31" eb="33">
      <t>タイヨウ</t>
    </rPh>
    <rPh sb="33" eb="35">
      <t>ネンスウ</t>
    </rPh>
    <rPh sb="36" eb="38">
      <t>ケイカ</t>
    </rPh>
    <rPh sb="70" eb="72">
      <t>イッポウ</t>
    </rPh>
    <rPh sb="81" eb="83">
      <t>タイヨウ</t>
    </rPh>
    <rPh sb="83" eb="85">
      <t>ネンスウ</t>
    </rPh>
    <rPh sb="86" eb="88">
      <t>ケイカ</t>
    </rPh>
    <rPh sb="94" eb="96">
      <t>カイチク</t>
    </rPh>
    <rPh sb="184" eb="186">
      <t>ネンド</t>
    </rPh>
    <rPh sb="187" eb="189">
      <t>サクテイ</t>
    </rPh>
    <rPh sb="207" eb="209">
      <t>ジュンジ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</si>
</sst>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59-4348-9E83-BD85596B1D74}"/>
            </c:ext>
          </c:extLst>
        </c:ser>
        <c:dLbls>
          <c:showLegendKey val="0"/>
          <c:showVal val="0"/>
          <c:showCatName val="0"/>
          <c:showSerName val="0"/>
          <c:showPercent val="0"/>
          <c:showBubbleSize val="0"/>
        </c:dLbls>
        <c:gapWidth val="150"/>
        <c:axId val="114771456"/>
        <c:axId val="11477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259-4348-9E83-BD85596B1D74}"/>
            </c:ext>
          </c:extLst>
        </c:ser>
        <c:dLbls>
          <c:showLegendKey val="0"/>
          <c:showVal val="0"/>
          <c:showCatName val="0"/>
          <c:showSerName val="0"/>
          <c:showPercent val="0"/>
          <c:showBubbleSize val="0"/>
        </c:dLbls>
        <c:marker val="1"/>
        <c:smooth val="0"/>
        <c:axId val="114771456"/>
        <c:axId val="114773376"/>
      </c:lineChart>
      <c:dateAx>
        <c:axId val="114771456"/>
        <c:scaling>
          <c:orientation val="minMax"/>
        </c:scaling>
        <c:delete val="1"/>
        <c:axPos val="b"/>
        <c:numFmt formatCode="&quot;R&quot;yy" sourceLinked="1"/>
        <c:majorTickMark val="none"/>
        <c:minorTickMark val="none"/>
        <c:tickLblPos val="none"/>
        <c:crossAx val="114773376"/>
        <c:crosses val="autoZero"/>
        <c:auto val="1"/>
        <c:lblOffset val="100"/>
        <c:baseTimeUnit val="years"/>
      </c:dateAx>
      <c:valAx>
        <c:axId val="1147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29.47</c:v>
                </c:pt>
                <c:pt idx="1">
                  <c:v>28.42</c:v>
                </c:pt>
                <c:pt idx="2">
                  <c:v>30</c:v>
                </c:pt>
                <c:pt idx="3">
                  <c:v>30.39</c:v>
                </c:pt>
                <c:pt idx="4">
                  <c:v>30.39</c:v>
                </c:pt>
              </c:numCache>
            </c:numRef>
          </c:val>
          <c:extLst>
            <c:ext xmlns:c16="http://schemas.microsoft.com/office/drawing/2014/chart" uri="{C3380CC4-5D6E-409C-BE32-E72D297353CC}">
              <c16:uniqueId val="{00000000-0D70-4CBB-9803-BA1703CB6FB3}"/>
            </c:ext>
          </c:extLst>
        </c:ser>
        <c:dLbls>
          <c:showLegendKey val="0"/>
          <c:showVal val="0"/>
          <c:showCatName val="0"/>
          <c:showSerName val="0"/>
          <c:showPercent val="0"/>
          <c:showBubbleSize val="0"/>
        </c:dLbls>
        <c:gapWidth val="150"/>
        <c:axId val="144238080"/>
        <c:axId val="14424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D70-4CBB-9803-BA1703CB6FB3}"/>
            </c:ext>
          </c:extLst>
        </c:ser>
        <c:dLbls>
          <c:showLegendKey val="0"/>
          <c:showVal val="0"/>
          <c:showCatName val="0"/>
          <c:showSerName val="0"/>
          <c:showPercent val="0"/>
          <c:showBubbleSize val="0"/>
        </c:dLbls>
        <c:marker val="1"/>
        <c:smooth val="0"/>
        <c:axId val="144238080"/>
        <c:axId val="144240000"/>
      </c:lineChart>
      <c:dateAx>
        <c:axId val="144238080"/>
        <c:scaling>
          <c:orientation val="minMax"/>
        </c:scaling>
        <c:delete val="1"/>
        <c:axPos val="b"/>
        <c:numFmt formatCode="&quot;R&quot;yy" sourceLinked="1"/>
        <c:majorTickMark val="none"/>
        <c:minorTickMark val="none"/>
        <c:tickLblPos val="none"/>
        <c:crossAx val="144240000"/>
        <c:crosses val="autoZero"/>
        <c:auto val="1"/>
        <c:lblOffset val="100"/>
        <c:baseTimeUnit val="years"/>
      </c:dateAx>
      <c:valAx>
        <c:axId val="1442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90.79</c:v>
                </c:pt>
                <c:pt idx="1">
                  <c:v>91.61</c:v>
                </c:pt>
                <c:pt idx="2">
                  <c:v>92.79</c:v>
                </c:pt>
                <c:pt idx="3">
                  <c:v>94.71</c:v>
                </c:pt>
                <c:pt idx="4">
                  <c:v>94.65</c:v>
                </c:pt>
              </c:numCache>
            </c:numRef>
          </c:val>
          <c:extLst>
            <c:ext xmlns:c16="http://schemas.microsoft.com/office/drawing/2014/chart" uri="{C3380CC4-5D6E-409C-BE32-E72D297353CC}">
              <c16:uniqueId val="{00000000-F2F9-4E28-AF7F-7FD5AD6615BA}"/>
            </c:ext>
          </c:extLst>
        </c:ser>
        <c:dLbls>
          <c:showLegendKey val="0"/>
          <c:showVal val="0"/>
          <c:showCatName val="0"/>
          <c:showSerName val="0"/>
          <c:showPercent val="0"/>
          <c:showBubbleSize val="0"/>
        </c:dLbls>
        <c:gapWidth val="150"/>
        <c:axId val="145393536"/>
        <c:axId val="14540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F2F9-4E28-AF7F-7FD5AD6615BA}"/>
            </c:ext>
          </c:extLst>
        </c:ser>
        <c:dLbls>
          <c:showLegendKey val="0"/>
          <c:showVal val="0"/>
          <c:showCatName val="0"/>
          <c:showSerName val="0"/>
          <c:showPercent val="0"/>
          <c:showBubbleSize val="0"/>
        </c:dLbls>
        <c:marker val="1"/>
        <c:smooth val="0"/>
        <c:axId val="145393536"/>
        <c:axId val="145403904"/>
      </c:lineChart>
      <c:dateAx>
        <c:axId val="145393536"/>
        <c:scaling>
          <c:orientation val="minMax"/>
        </c:scaling>
        <c:delete val="1"/>
        <c:axPos val="b"/>
        <c:numFmt formatCode="&quot;R&quot;yy" sourceLinked="1"/>
        <c:majorTickMark val="none"/>
        <c:minorTickMark val="none"/>
        <c:tickLblPos val="none"/>
        <c:crossAx val="145403904"/>
        <c:crosses val="autoZero"/>
        <c:auto val="1"/>
        <c:lblOffset val="100"/>
        <c:baseTimeUnit val="years"/>
      </c:dateAx>
      <c:valAx>
        <c:axId val="1454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145.53</c:v>
                </c:pt>
                <c:pt idx="1">
                  <c:v>149.49</c:v>
                </c:pt>
                <c:pt idx="2">
                  <c:v>126.42</c:v>
                </c:pt>
                <c:pt idx="3">
                  <c:v>128.01</c:v>
                </c:pt>
                <c:pt idx="4">
                  <c:v>140.46</c:v>
                </c:pt>
              </c:numCache>
            </c:numRef>
          </c:val>
          <c:extLst>
            <c:ext xmlns:c16="http://schemas.microsoft.com/office/drawing/2014/chart" uri="{C3380CC4-5D6E-409C-BE32-E72D297353CC}">
              <c16:uniqueId val="{00000000-A9AD-4553-8F0D-90B296307367}"/>
            </c:ext>
          </c:extLst>
        </c:ser>
        <c:dLbls>
          <c:showLegendKey val="0"/>
          <c:showVal val="0"/>
          <c:showCatName val="0"/>
          <c:showSerName val="0"/>
          <c:showPercent val="0"/>
          <c:showBubbleSize val="0"/>
        </c:dLbls>
        <c:gapWidth val="150"/>
        <c:axId val="114919296"/>
        <c:axId val="11501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9AD-4553-8F0D-90B296307367}"/>
            </c:ext>
          </c:extLst>
        </c:ser>
        <c:dLbls>
          <c:showLegendKey val="0"/>
          <c:showVal val="0"/>
          <c:showCatName val="0"/>
          <c:showSerName val="0"/>
          <c:showPercent val="0"/>
          <c:showBubbleSize val="0"/>
        </c:dLbls>
        <c:marker val="1"/>
        <c:smooth val="0"/>
        <c:axId val="114919296"/>
        <c:axId val="115015680"/>
      </c:lineChart>
      <c:dateAx>
        <c:axId val="114919296"/>
        <c:scaling>
          <c:orientation val="minMax"/>
        </c:scaling>
        <c:delete val="1"/>
        <c:axPos val="b"/>
        <c:numFmt formatCode="&quot;R&quot;yy" sourceLinked="1"/>
        <c:majorTickMark val="none"/>
        <c:minorTickMark val="none"/>
        <c:tickLblPos val="none"/>
        <c:crossAx val="115015680"/>
        <c:crosses val="autoZero"/>
        <c:auto val="1"/>
        <c:lblOffset val="100"/>
        <c:baseTimeUnit val="years"/>
      </c:dateAx>
      <c:valAx>
        <c:axId val="11501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51.62</c:v>
                </c:pt>
                <c:pt idx="1">
                  <c:v>53.87</c:v>
                </c:pt>
                <c:pt idx="2">
                  <c:v>55.74</c:v>
                </c:pt>
                <c:pt idx="3">
                  <c:v>57.84</c:v>
                </c:pt>
                <c:pt idx="4">
                  <c:v>59.37</c:v>
                </c:pt>
              </c:numCache>
            </c:numRef>
          </c:val>
          <c:extLst>
            <c:ext xmlns:c16="http://schemas.microsoft.com/office/drawing/2014/chart" uri="{C3380CC4-5D6E-409C-BE32-E72D297353CC}">
              <c16:uniqueId val="{00000000-8619-4DC8-AED2-8395DF0126BA}"/>
            </c:ext>
          </c:extLst>
        </c:ser>
        <c:dLbls>
          <c:showLegendKey val="0"/>
          <c:showVal val="0"/>
          <c:showCatName val="0"/>
          <c:showSerName val="0"/>
          <c:showPercent val="0"/>
          <c:showBubbleSize val="0"/>
        </c:dLbls>
        <c:gapWidth val="150"/>
        <c:axId val="115304704"/>
        <c:axId val="14241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619-4DC8-AED2-8395DF0126BA}"/>
            </c:ext>
          </c:extLst>
        </c:ser>
        <c:dLbls>
          <c:showLegendKey val="0"/>
          <c:showVal val="0"/>
          <c:showCatName val="0"/>
          <c:showSerName val="0"/>
          <c:showPercent val="0"/>
          <c:showBubbleSize val="0"/>
        </c:dLbls>
        <c:marker val="1"/>
        <c:smooth val="0"/>
        <c:axId val="115304704"/>
        <c:axId val="142418304"/>
      </c:lineChart>
      <c:dateAx>
        <c:axId val="115304704"/>
        <c:scaling>
          <c:orientation val="minMax"/>
        </c:scaling>
        <c:delete val="1"/>
        <c:axPos val="b"/>
        <c:numFmt formatCode="&quot;R&quot;yy" sourceLinked="1"/>
        <c:majorTickMark val="none"/>
        <c:minorTickMark val="none"/>
        <c:tickLblPos val="none"/>
        <c:crossAx val="142418304"/>
        <c:crosses val="autoZero"/>
        <c:auto val="1"/>
        <c:lblOffset val="100"/>
        <c:baseTimeUnit val="years"/>
      </c:dateAx>
      <c:valAx>
        <c:axId val="14241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78-48B9-A972-432694143CD3}"/>
            </c:ext>
          </c:extLst>
        </c:ser>
        <c:dLbls>
          <c:showLegendKey val="0"/>
          <c:showVal val="0"/>
          <c:showCatName val="0"/>
          <c:showSerName val="0"/>
          <c:showPercent val="0"/>
          <c:showBubbleSize val="0"/>
        </c:dLbls>
        <c:gapWidth val="150"/>
        <c:axId val="142445184"/>
        <c:axId val="14245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B78-48B9-A972-432694143CD3}"/>
            </c:ext>
          </c:extLst>
        </c:ser>
        <c:dLbls>
          <c:showLegendKey val="0"/>
          <c:showVal val="0"/>
          <c:showCatName val="0"/>
          <c:showSerName val="0"/>
          <c:showPercent val="0"/>
          <c:showBubbleSize val="0"/>
        </c:dLbls>
        <c:marker val="1"/>
        <c:smooth val="0"/>
        <c:axId val="142445184"/>
        <c:axId val="142451456"/>
      </c:lineChart>
      <c:dateAx>
        <c:axId val="142445184"/>
        <c:scaling>
          <c:orientation val="minMax"/>
        </c:scaling>
        <c:delete val="1"/>
        <c:axPos val="b"/>
        <c:numFmt formatCode="&quot;R&quot;yy" sourceLinked="1"/>
        <c:majorTickMark val="none"/>
        <c:minorTickMark val="none"/>
        <c:tickLblPos val="none"/>
        <c:crossAx val="142451456"/>
        <c:crosses val="autoZero"/>
        <c:auto val="1"/>
        <c:lblOffset val="100"/>
        <c:baseTimeUnit val="years"/>
      </c:dateAx>
      <c:valAx>
        <c:axId val="14245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F0-43EF-A26C-43F4312C713A}"/>
            </c:ext>
          </c:extLst>
        </c:ser>
        <c:dLbls>
          <c:showLegendKey val="0"/>
          <c:showVal val="0"/>
          <c:showCatName val="0"/>
          <c:showSerName val="0"/>
          <c:showPercent val="0"/>
          <c:showBubbleSize val="0"/>
        </c:dLbls>
        <c:gapWidth val="150"/>
        <c:axId val="142461952"/>
        <c:axId val="14248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7F0-43EF-A26C-43F4312C713A}"/>
            </c:ext>
          </c:extLst>
        </c:ser>
        <c:dLbls>
          <c:showLegendKey val="0"/>
          <c:showVal val="0"/>
          <c:showCatName val="0"/>
          <c:showSerName val="0"/>
          <c:showPercent val="0"/>
          <c:showBubbleSize val="0"/>
        </c:dLbls>
        <c:marker val="1"/>
        <c:smooth val="0"/>
        <c:axId val="142461952"/>
        <c:axId val="142488704"/>
      </c:lineChart>
      <c:dateAx>
        <c:axId val="142461952"/>
        <c:scaling>
          <c:orientation val="minMax"/>
        </c:scaling>
        <c:delete val="1"/>
        <c:axPos val="b"/>
        <c:numFmt formatCode="&quot;R&quot;yy" sourceLinked="1"/>
        <c:majorTickMark val="none"/>
        <c:minorTickMark val="none"/>
        <c:tickLblPos val="none"/>
        <c:crossAx val="142488704"/>
        <c:crosses val="autoZero"/>
        <c:auto val="1"/>
        <c:lblOffset val="100"/>
        <c:baseTimeUnit val="years"/>
      </c:dateAx>
      <c:valAx>
        <c:axId val="1424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6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7.39</c:v>
                </c:pt>
                <c:pt idx="1">
                  <c:v>8.56</c:v>
                </c:pt>
                <c:pt idx="2">
                  <c:v>13.01</c:v>
                </c:pt>
                <c:pt idx="3">
                  <c:v>18.05</c:v>
                </c:pt>
                <c:pt idx="4">
                  <c:v>23.39</c:v>
                </c:pt>
              </c:numCache>
            </c:numRef>
          </c:val>
          <c:extLst>
            <c:ext xmlns:c16="http://schemas.microsoft.com/office/drawing/2014/chart" uri="{C3380CC4-5D6E-409C-BE32-E72D297353CC}">
              <c16:uniqueId val="{00000000-CD6F-49D1-A43C-E935C70D8166}"/>
            </c:ext>
          </c:extLst>
        </c:ser>
        <c:dLbls>
          <c:showLegendKey val="0"/>
          <c:showVal val="0"/>
          <c:showCatName val="0"/>
          <c:showSerName val="0"/>
          <c:showPercent val="0"/>
          <c:showBubbleSize val="0"/>
        </c:dLbls>
        <c:gapWidth val="150"/>
        <c:axId val="142516224"/>
        <c:axId val="14251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D6F-49D1-A43C-E935C70D8166}"/>
            </c:ext>
          </c:extLst>
        </c:ser>
        <c:dLbls>
          <c:showLegendKey val="0"/>
          <c:showVal val="0"/>
          <c:showCatName val="0"/>
          <c:showSerName val="0"/>
          <c:showPercent val="0"/>
          <c:showBubbleSize val="0"/>
        </c:dLbls>
        <c:marker val="1"/>
        <c:smooth val="0"/>
        <c:axId val="142516224"/>
        <c:axId val="142518144"/>
      </c:lineChart>
      <c:dateAx>
        <c:axId val="142516224"/>
        <c:scaling>
          <c:orientation val="minMax"/>
        </c:scaling>
        <c:delete val="1"/>
        <c:axPos val="b"/>
        <c:numFmt formatCode="&quot;R&quot;yy" sourceLinked="1"/>
        <c:majorTickMark val="none"/>
        <c:minorTickMark val="none"/>
        <c:tickLblPos val="none"/>
        <c:crossAx val="142518144"/>
        <c:crosses val="autoZero"/>
        <c:auto val="1"/>
        <c:lblOffset val="100"/>
        <c:baseTimeUnit val="years"/>
      </c:dateAx>
      <c:valAx>
        <c:axId val="1425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1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B1-4FA3-A163-EFED33F8265A}"/>
            </c:ext>
          </c:extLst>
        </c:ser>
        <c:dLbls>
          <c:showLegendKey val="0"/>
          <c:showVal val="0"/>
          <c:showCatName val="0"/>
          <c:showSerName val="0"/>
          <c:showPercent val="0"/>
          <c:showBubbleSize val="0"/>
        </c:dLbls>
        <c:gapWidth val="150"/>
        <c:axId val="144261504"/>
        <c:axId val="14426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F3B1-4FA3-A163-EFED33F8265A}"/>
            </c:ext>
          </c:extLst>
        </c:ser>
        <c:dLbls>
          <c:showLegendKey val="0"/>
          <c:showVal val="0"/>
          <c:showCatName val="0"/>
          <c:showSerName val="0"/>
          <c:showPercent val="0"/>
          <c:showBubbleSize val="0"/>
        </c:dLbls>
        <c:marker val="1"/>
        <c:smooth val="0"/>
        <c:axId val="144261504"/>
        <c:axId val="144263424"/>
      </c:lineChart>
      <c:dateAx>
        <c:axId val="144261504"/>
        <c:scaling>
          <c:orientation val="minMax"/>
        </c:scaling>
        <c:delete val="1"/>
        <c:axPos val="b"/>
        <c:numFmt formatCode="&quot;R&quot;yy" sourceLinked="1"/>
        <c:majorTickMark val="none"/>
        <c:minorTickMark val="none"/>
        <c:tickLblPos val="none"/>
        <c:crossAx val="144263424"/>
        <c:crosses val="autoZero"/>
        <c:auto val="1"/>
        <c:lblOffset val="100"/>
        <c:baseTimeUnit val="years"/>
      </c:dateAx>
      <c:valAx>
        <c:axId val="14426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72.709999999999994</c:v>
                </c:pt>
                <c:pt idx="1">
                  <c:v>64.36</c:v>
                </c:pt>
                <c:pt idx="2">
                  <c:v>60.58</c:v>
                </c:pt>
                <c:pt idx="3">
                  <c:v>53.69</c:v>
                </c:pt>
                <c:pt idx="4">
                  <c:v>47.66</c:v>
                </c:pt>
              </c:numCache>
            </c:numRef>
          </c:val>
          <c:extLst>
            <c:ext xmlns:c16="http://schemas.microsoft.com/office/drawing/2014/chart" uri="{C3380CC4-5D6E-409C-BE32-E72D297353CC}">
              <c16:uniqueId val="{00000000-9549-4A92-A955-A3A5C2D4CF60}"/>
            </c:ext>
          </c:extLst>
        </c:ser>
        <c:dLbls>
          <c:showLegendKey val="0"/>
          <c:showVal val="0"/>
          <c:showCatName val="0"/>
          <c:showSerName val="0"/>
          <c:showPercent val="0"/>
          <c:showBubbleSize val="0"/>
        </c:dLbls>
        <c:gapWidth val="150"/>
        <c:axId val="144294656"/>
        <c:axId val="14429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549-4A92-A955-A3A5C2D4CF60}"/>
            </c:ext>
          </c:extLst>
        </c:ser>
        <c:dLbls>
          <c:showLegendKey val="0"/>
          <c:showVal val="0"/>
          <c:showCatName val="0"/>
          <c:showSerName val="0"/>
          <c:showPercent val="0"/>
          <c:showBubbleSize val="0"/>
        </c:dLbls>
        <c:marker val="1"/>
        <c:smooth val="0"/>
        <c:axId val="144294656"/>
        <c:axId val="144296576"/>
      </c:lineChart>
      <c:dateAx>
        <c:axId val="144294656"/>
        <c:scaling>
          <c:orientation val="minMax"/>
        </c:scaling>
        <c:delete val="1"/>
        <c:axPos val="b"/>
        <c:numFmt formatCode="&quot;R&quot;yy" sourceLinked="1"/>
        <c:majorTickMark val="none"/>
        <c:minorTickMark val="none"/>
        <c:tickLblPos val="none"/>
        <c:crossAx val="144296576"/>
        <c:crosses val="autoZero"/>
        <c:auto val="1"/>
        <c:lblOffset val="100"/>
        <c:baseTimeUnit val="years"/>
      </c:dateAx>
      <c:valAx>
        <c:axId val="14429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213.79</c:v>
                </c:pt>
                <c:pt idx="1">
                  <c:v>241.77</c:v>
                </c:pt>
                <c:pt idx="2">
                  <c:v>257</c:v>
                </c:pt>
                <c:pt idx="3">
                  <c:v>290.41000000000003</c:v>
                </c:pt>
                <c:pt idx="4">
                  <c:v>329.43</c:v>
                </c:pt>
              </c:numCache>
            </c:numRef>
          </c:val>
          <c:extLst>
            <c:ext xmlns:c16="http://schemas.microsoft.com/office/drawing/2014/chart" uri="{C3380CC4-5D6E-409C-BE32-E72D297353CC}">
              <c16:uniqueId val="{00000000-83EA-4FEA-B0E4-446058435AA9}"/>
            </c:ext>
          </c:extLst>
        </c:ser>
        <c:dLbls>
          <c:showLegendKey val="0"/>
          <c:showVal val="0"/>
          <c:showCatName val="0"/>
          <c:showSerName val="0"/>
          <c:showPercent val="0"/>
          <c:showBubbleSize val="0"/>
        </c:dLbls>
        <c:gapWidth val="150"/>
        <c:axId val="144213120"/>
        <c:axId val="14421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3EA-4FEA-B0E4-446058435AA9}"/>
            </c:ext>
          </c:extLst>
        </c:ser>
        <c:dLbls>
          <c:showLegendKey val="0"/>
          <c:showVal val="0"/>
          <c:showCatName val="0"/>
          <c:showSerName val="0"/>
          <c:showPercent val="0"/>
          <c:showBubbleSize val="0"/>
        </c:dLbls>
        <c:marker val="1"/>
        <c:smooth val="0"/>
        <c:axId val="144213120"/>
        <c:axId val="144215040"/>
      </c:lineChart>
      <c:dateAx>
        <c:axId val="144213120"/>
        <c:scaling>
          <c:orientation val="minMax"/>
        </c:scaling>
        <c:delete val="1"/>
        <c:axPos val="b"/>
        <c:numFmt formatCode="&quot;R&quot;yy" sourceLinked="1"/>
        <c:majorTickMark val="none"/>
        <c:minorTickMark val="none"/>
        <c:tickLblPos val="none"/>
        <c:crossAx val="144215040"/>
        <c:crosses val="autoZero"/>
        <c:auto val="1"/>
        <c:lblOffset val="100"/>
        <c:baseTimeUnit val="years"/>
      </c:dateAx>
      <c:valAx>
        <c:axId val="14421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28"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八幡浜市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30019</v>
      </c>
      <c r="AM8" s="44"/>
      <c r="AN8" s="44"/>
      <c r="AO8" s="44"/>
      <c r="AP8" s="44"/>
      <c r="AQ8" s="44"/>
      <c r="AR8" s="44"/>
      <c r="AS8" s="44"/>
      <c r="AT8" s="45">
        <f>データ!T6</f>
        <v>132.65</v>
      </c>
      <c r="AU8" s="45"/>
      <c r="AV8" s="45"/>
      <c r="AW8" s="45"/>
      <c r="AX8" s="45"/>
      <c r="AY8" s="45"/>
      <c r="AZ8" s="45"/>
      <c r="BA8" s="45"/>
      <c r="BB8" s="45">
        <f>データ!U6</f>
        <v>226.3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62.54</v>
      </c>
      <c r="J10" s="45"/>
      <c r="K10" s="45"/>
      <c r="L10" s="45"/>
      <c r="M10" s="45"/>
      <c r="N10" s="45"/>
      <c r="O10" s="45"/>
      <c r="P10" s="45">
        <f>データ!P6</f>
        <v>3.28</v>
      </c>
      <c r="Q10" s="45"/>
      <c r="R10" s="45"/>
      <c r="S10" s="45"/>
      <c r="T10" s="45"/>
      <c r="U10" s="45"/>
      <c r="V10" s="45"/>
      <c r="W10" s="45">
        <f>データ!Q6</f>
        <v>101.61</v>
      </c>
      <c r="X10" s="45"/>
      <c r="Y10" s="45"/>
      <c r="Z10" s="45"/>
      <c r="AA10" s="45"/>
      <c r="AB10" s="45"/>
      <c r="AC10" s="45"/>
      <c r="AD10" s="44">
        <f>データ!R6</f>
        <v>3060</v>
      </c>
      <c r="AE10" s="44"/>
      <c r="AF10" s="44"/>
      <c r="AG10" s="44"/>
      <c r="AH10" s="44"/>
      <c r="AI10" s="44"/>
      <c r="AJ10" s="44"/>
      <c r="AK10" s="2"/>
      <c r="AL10" s="44">
        <f>データ!V6</f>
        <v>972</v>
      </c>
      <c r="AM10" s="44"/>
      <c r="AN10" s="44"/>
      <c r="AO10" s="44"/>
      <c r="AP10" s="44"/>
      <c r="AQ10" s="44"/>
      <c r="AR10" s="44"/>
      <c r="AS10" s="44"/>
      <c r="AT10" s="45">
        <f>データ!W6</f>
        <v>0.26</v>
      </c>
      <c r="AU10" s="45"/>
      <c r="AV10" s="45"/>
      <c r="AW10" s="45"/>
      <c r="AX10" s="45"/>
      <c r="AY10" s="45"/>
      <c r="AZ10" s="45"/>
      <c r="BA10" s="45"/>
      <c r="BB10" s="45">
        <f>データ!X6</f>
        <v>3738.46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Ps9BYw27mgFDFrkQgzK7rUax2UQV2O2hO1ppq+2qXDiGui3/JYRUKJl/3Cu8ZHDuDKCDXCW25ix/O8DWNS18g==" saltValue="QzTeS/NswyGQ9IFsF8Lc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382043</v>
      </c>
      <c r="D6" s="19">
        <f t="shared" si="3"/>
        <v>46</v>
      </c>
      <c r="E6" s="19">
        <f t="shared" si="3"/>
        <v>17</v>
      </c>
      <c r="F6" s="19">
        <f t="shared" si="3"/>
        <v>4</v>
      </c>
      <c r="G6" s="19">
        <f t="shared" si="3"/>
        <v>0</v>
      </c>
      <c r="H6" s="19" t="str">
        <f t="shared" si="3"/>
        <v>愛媛県　八幡浜市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62.54</v>
      </c>
      <c r="P6" s="20">
        <f t="shared" si="3"/>
        <v>3.28</v>
      </c>
      <c r="Q6" s="20">
        <f t="shared" si="3"/>
        <v>101.61</v>
      </c>
      <c r="R6" s="20">
        <f t="shared" si="3"/>
        <v>3060</v>
      </c>
      <c r="S6" s="20">
        <f t="shared" si="3"/>
        <v>30019</v>
      </c>
      <c r="T6" s="20">
        <f t="shared" si="3"/>
        <v>132.65</v>
      </c>
      <c r="U6" s="20">
        <f t="shared" si="3"/>
        <v>226.3</v>
      </c>
      <c r="V6" s="20">
        <f t="shared" si="3"/>
        <v>972</v>
      </c>
      <c r="W6" s="20">
        <f t="shared" si="3"/>
        <v>0.26</v>
      </c>
      <c r="X6" s="20">
        <f t="shared" si="3"/>
        <v>3738.46</v>
      </c>
      <c r="Y6" s="21">
        <f>IF(Y7="",NA(),Y7)</f>
        <v>145.53</v>
      </c>
      <c r="Z6" s="21">
        <f t="shared" ref="Z6:AH6" si="4">IF(Z7="",NA(),Z7)</f>
        <v>149.49</v>
      </c>
      <c r="AA6" s="21">
        <f t="shared" si="4"/>
        <v>126.42</v>
      </c>
      <c r="AB6" s="21">
        <f t="shared" si="4"/>
        <v>128.01</v>
      </c>
      <c r="AC6" s="21">
        <f t="shared" si="4"/>
        <v>140.46</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7.39</v>
      </c>
      <c r="AV6" s="21">
        <f t="shared" ref="AV6:BD6" si="6">IF(AV7="",NA(),AV7)</f>
        <v>8.56</v>
      </c>
      <c r="AW6" s="21">
        <f t="shared" si="6"/>
        <v>13.01</v>
      </c>
      <c r="AX6" s="21">
        <f t="shared" si="6"/>
        <v>18.05</v>
      </c>
      <c r="AY6" s="21">
        <f t="shared" si="6"/>
        <v>23.39</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72.709999999999994</v>
      </c>
      <c r="BR6" s="21">
        <f t="shared" ref="BR6:BZ6" si="8">IF(BR7="",NA(),BR7)</f>
        <v>64.36</v>
      </c>
      <c r="BS6" s="21">
        <f t="shared" si="8"/>
        <v>60.58</v>
      </c>
      <c r="BT6" s="21">
        <f t="shared" si="8"/>
        <v>53.69</v>
      </c>
      <c r="BU6" s="21">
        <f t="shared" si="8"/>
        <v>47.66</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213.79</v>
      </c>
      <c r="CC6" s="21">
        <f t="shared" ref="CC6:CK6" si="9">IF(CC7="",NA(),CC7)</f>
        <v>241.77</v>
      </c>
      <c r="CD6" s="21">
        <f t="shared" si="9"/>
        <v>257</v>
      </c>
      <c r="CE6" s="21">
        <f t="shared" si="9"/>
        <v>290.41000000000003</v>
      </c>
      <c r="CF6" s="21">
        <f t="shared" si="9"/>
        <v>329.43</v>
      </c>
      <c r="CG6" s="21">
        <f t="shared" si="9"/>
        <v>224.88</v>
      </c>
      <c r="CH6" s="21">
        <f t="shared" si="9"/>
        <v>228.64</v>
      </c>
      <c r="CI6" s="21">
        <f t="shared" si="9"/>
        <v>239.46</v>
      </c>
      <c r="CJ6" s="21">
        <f t="shared" si="9"/>
        <v>233.15</v>
      </c>
      <c r="CK6" s="21">
        <f t="shared" si="9"/>
        <v>252.17</v>
      </c>
      <c r="CL6" s="20" t="str">
        <f>IF(CL7="","",IF(CL7="-","【-】","【"&amp;SUBSTITUTE(TEXT(CL7,"#,##0.00"),"-","△")&amp;"】"))</f>
        <v>【225.78】</v>
      </c>
      <c r="CM6" s="21">
        <f>IF(CM7="",NA(),CM7)</f>
        <v>29.47</v>
      </c>
      <c r="CN6" s="21">
        <f t="shared" ref="CN6:CV6" si="10">IF(CN7="",NA(),CN7)</f>
        <v>28.42</v>
      </c>
      <c r="CO6" s="21">
        <f t="shared" si="10"/>
        <v>30</v>
      </c>
      <c r="CP6" s="21">
        <f t="shared" si="10"/>
        <v>30.39</v>
      </c>
      <c r="CQ6" s="21">
        <f t="shared" si="10"/>
        <v>30.39</v>
      </c>
      <c r="CR6" s="21">
        <f t="shared" si="10"/>
        <v>42.4</v>
      </c>
      <c r="CS6" s="21">
        <f t="shared" si="10"/>
        <v>42.28</v>
      </c>
      <c r="CT6" s="21">
        <f t="shared" si="10"/>
        <v>41.06</v>
      </c>
      <c r="CU6" s="21">
        <f t="shared" si="10"/>
        <v>42.09</v>
      </c>
      <c r="CV6" s="21">
        <f t="shared" si="10"/>
        <v>42.15</v>
      </c>
      <c r="CW6" s="20" t="str">
        <f>IF(CW7="","",IF(CW7="-","【-】","【"&amp;SUBSTITUTE(TEXT(CW7,"#,##0.00"),"-","△")&amp;"】"))</f>
        <v>【43.17】</v>
      </c>
      <c r="CX6" s="21">
        <f>IF(CX7="",NA(),CX7)</f>
        <v>90.79</v>
      </c>
      <c r="CY6" s="21">
        <f t="shared" ref="CY6:DG6" si="11">IF(CY7="",NA(),CY7)</f>
        <v>91.61</v>
      </c>
      <c r="CZ6" s="21">
        <f t="shared" si="11"/>
        <v>92.79</v>
      </c>
      <c r="DA6" s="21">
        <f t="shared" si="11"/>
        <v>94.71</v>
      </c>
      <c r="DB6" s="21">
        <f t="shared" si="11"/>
        <v>94.65</v>
      </c>
      <c r="DC6" s="21">
        <f t="shared" si="11"/>
        <v>84.19</v>
      </c>
      <c r="DD6" s="21">
        <f t="shared" si="11"/>
        <v>84.34</v>
      </c>
      <c r="DE6" s="21">
        <f t="shared" si="11"/>
        <v>84.34</v>
      </c>
      <c r="DF6" s="21">
        <f t="shared" si="11"/>
        <v>84.73</v>
      </c>
      <c r="DG6" s="21">
        <f t="shared" si="11"/>
        <v>84.21</v>
      </c>
      <c r="DH6" s="20" t="str">
        <f>IF(DH7="","",IF(DH7="-","【-】","【"&amp;SUBSTITUTE(TEXT(DH7,"#,##0.00"),"-","△")&amp;"】"))</f>
        <v>【86.31】</v>
      </c>
      <c r="DI6" s="21">
        <f>IF(DI7="",NA(),DI7)</f>
        <v>51.62</v>
      </c>
      <c r="DJ6" s="21">
        <f t="shared" ref="DJ6:DR6" si="12">IF(DJ7="",NA(),DJ7)</f>
        <v>53.87</v>
      </c>
      <c r="DK6" s="21">
        <f t="shared" si="12"/>
        <v>55.74</v>
      </c>
      <c r="DL6" s="21">
        <f t="shared" si="12"/>
        <v>57.84</v>
      </c>
      <c r="DM6" s="21">
        <f t="shared" si="12"/>
        <v>59.37</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382043</v>
      </c>
      <c r="D7" s="23">
        <v>46</v>
      </c>
      <c r="E7" s="23">
        <v>17</v>
      </c>
      <c r="F7" s="23">
        <v>4</v>
      </c>
      <c r="G7" s="23">
        <v>0</v>
      </c>
      <c r="H7" s="23" t="s">
        <v>96</v>
      </c>
      <c r="I7" s="23" t="s">
        <v>97</v>
      </c>
      <c r="J7" s="23" t="s">
        <v>98</v>
      </c>
      <c r="K7" s="23" t="s">
        <v>99</v>
      </c>
      <c r="L7" s="23" t="s">
        <v>100</v>
      </c>
      <c r="M7" s="23" t="s">
        <v>101</v>
      </c>
      <c r="N7" s="24" t="s">
        <v>102</v>
      </c>
      <c r="O7" s="24">
        <v>62.54</v>
      </c>
      <c r="P7" s="24">
        <v>3.28</v>
      </c>
      <c r="Q7" s="24">
        <v>101.61</v>
      </c>
      <c r="R7" s="24">
        <v>3060</v>
      </c>
      <c r="S7" s="24">
        <v>30019</v>
      </c>
      <c r="T7" s="24">
        <v>132.65</v>
      </c>
      <c r="U7" s="24">
        <v>226.3</v>
      </c>
      <c r="V7" s="24">
        <v>972</v>
      </c>
      <c r="W7" s="24">
        <v>0.26</v>
      </c>
      <c r="X7" s="24">
        <v>3738.46</v>
      </c>
      <c r="Y7" s="24">
        <v>145.53</v>
      </c>
      <c r="Z7" s="24">
        <v>149.49</v>
      </c>
      <c r="AA7" s="24">
        <v>126.42</v>
      </c>
      <c r="AB7" s="24">
        <v>128.01</v>
      </c>
      <c r="AC7" s="24">
        <v>140.46</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7.39</v>
      </c>
      <c r="AV7" s="24">
        <v>8.56</v>
      </c>
      <c r="AW7" s="24">
        <v>13.01</v>
      </c>
      <c r="AX7" s="24">
        <v>18.05</v>
      </c>
      <c r="AY7" s="24">
        <v>23.39</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72.709999999999994</v>
      </c>
      <c r="BR7" s="24">
        <v>64.36</v>
      </c>
      <c r="BS7" s="24">
        <v>60.58</v>
      </c>
      <c r="BT7" s="24">
        <v>53.69</v>
      </c>
      <c r="BU7" s="24">
        <v>47.66</v>
      </c>
      <c r="BV7" s="24">
        <v>73.36</v>
      </c>
      <c r="BW7" s="24">
        <v>72.599999999999994</v>
      </c>
      <c r="BX7" s="24">
        <v>69.430000000000007</v>
      </c>
      <c r="BY7" s="24">
        <v>70.709999999999994</v>
      </c>
      <c r="BZ7" s="24">
        <v>66.63</v>
      </c>
      <c r="CA7" s="24">
        <v>72.92</v>
      </c>
      <c r="CB7" s="24">
        <v>213.79</v>
      </c>
      <c r="CC7" s="24">
        <v>241.77</v>
      </c>
      <c r="CD7" s="24">
        <v>257</v>
      </c>
      <c r="CE7" s="24">
        <v>290.41000000000003</v>
      </c>
      <c r="CF7" s="24">
        <v>329.43</v>
      </c>
      <c r="CG7" s="24">
        <v>224.88</v>
      </c>
      <c r="CH7" s="24">
        <v>228.64</v>
      </c>
      <c r="CI7" s="24">
        <v>239.46</v>
      </c>
      <c r="CJ7" s="24">
        <v>233.15</v>
      </c>
      <c r="CK7" s="24">
        <v>252.17</v>
      </c>
      <c r="CL7" s="24">
        <v>225.78</v>
      </c>
      <c r="CM7" s="24">
        <v>29.47</v>
      </c>
      <c r="CN7" s="24">
        <v>28.42</v>
      </c>
      <c r="CO7" s="24">
        <v>30</v>
      </c>
      <c r="CP7" s="24">
        <v>30.39</v>
      </c>
      <c r="CQ7" s="24">
        <v>30.39</v>
      </c>
      <c r="CR7" s="24">
        <v>42.4</v>
      </c>
      <c r="CS7" s="24">
        <v>42.28</v>
      </c>
      <c r="CT7" s="24">
        <v>41.06</v>
      </c>
      <c r="CU7" s="24">
        <v>42.09</v>
      </c>
      <c r="CV7" s="24">
        <v>42.15</v>
      </c>
      <c r="CW7" s="24">
        <v>43.17</v>
      </c>
      <c r="CX7" s="24">
        <v>90.79</v>
      </c>
      <c r="CY7" s="24">
        <v>91.61</v>
      </c>
      <c r="CZ7" s="24">
        <v>92.79</v>
      </c>
      <c r="DA7" s="24">
        <v>94.71</v>
      </c>
      <c r="DB7" s="24">
        <v>94.65</v>
      </c>
      <c r="DC7" s="24">
        <v>84.19</v>
      </c>
      <c r="DD7" s="24">
        <v>84.34</v>
      </c>
      <c r="DE7" s="24">
        <v>84.34</v>
      </c>
      <c r="DF7" s="24">
        <v>84.73</v>
      </c>
      <c r="DG7" s="24">
        <v>84.21</v>
      </c>
      <c r="DH7" s="24">
        <v>86.31</v>
      </c>
      <c r="DI7" s="24">
        <v>51.62</v>
      </c>
      <c r="DJ7" s="24">
        <v>53.87</v>
      </c>
      <c r="DK7" s="24">
        <v>55.74</v>
      </c>
      <c r="DL7" s="24">
        <v>57.84</v>
      </c>
      <c r="DM7" s="24">
        <v>59.37</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2026-02-10T05:03:07Z</cp:lastPrinted>
  <dcterms:created xsi:type="dcterms:W3CDTF">2025-12-23T06:14:22Z</dcterms:created>
  <dcterms:modified xsi:type="dcterms:W3CDTF">2026-02-16T02:20:55Z</dcterms:modified>
  <cp:category/>
</cp:coreProperties>
</file>