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S:\下水道課\100_庶務係\10_経営戦略・分析表・中長期計画\経営比較分析表\R08.1\提出\"/>
    </mc:Choice>
  </mc:AlternateContent>
  <xr:revisionPtr revIDLastSave="0" documentId="13_ncr:1_{25E2E513-EC7A-40E8-A392-C4B5A4192F1C}" xr6:coauthVersionLast="47" xr6:coauthVersionMax="47" xr10:uidLastSave="{00000000-0000-0000-0000-000000000000}"/>
  <workbookProtection workbookAlgorithmName="SHA-512" workbookHashValue="Ymu69gQgcBXRitVmgopmlhc5zCX7rQcVaK/0JCfMDYdRHrulwt6Z4+n5beTTGcYHr8Z8zcDEikn9Y3fgiu/aZw==" workbookSaltValue="7UbuD3VFEViYSX1u3G3ucw==" workbookSpinCount="100000" lockStructure="1"/>
  <bookViews>
    <workbookView xWindow="-110" yWindow="-110" windowWidth="19420" windowHeight="1030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AL10" i="4" s="1"/>
  <c r="U6" i="5"/>
  <c r="BB8" i="4" s="1"/>
  <c r="T6" i="5"/>
  <c r="AT8" i="4" s="1"/>
  <c r="S6" i="5"/>
  <c r="AL8" i="4" s="1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M85" i="4"/>
  <c r="J85" i="4"/>
  <c r="F85" i="4"/>
  <c r="AT10" i="4"/>
  <c r="I10" i="4"/>
  <c r="P8" i="4"/>
</calcChain>
</file>

<file path=xl/sharedStrings.xml><?xml version="1.0" encoding="utf-8"?>
<sst xmlns="http://schemas.openxmlformats.org/spreadsheetml/2006/main" count="253" uniqueCount="117">
  <si>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</si>
  <si>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</si>
  <si>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</si>
  <si>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</si>
  <si>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</si>
  <si>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</si>
  <si>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</si>
  <si>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</si>
  <si>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</si>
  <si>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</si>
  <si>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</si>
  <si>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</si>
  <si>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</si>
  <si>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</si>
  <si>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</si>
  <si>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</si>
  <si>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</si>
  <si>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</si>
  <si>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</si>
  <si>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</si>
  <si>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</si>
  <si>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</si>
  <si>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</si>
  <si>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</si>
  <si>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</si>
  <si>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</si>
  <si>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</si>
  <si>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</si>
  <si>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</si>
  <si>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</si>
  <si>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</si>
  <si>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</si>
  <si>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</si>
  <si>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</si>
  <si>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</si>
  <si>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</si>
  <si>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</si>
  <si>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</si>
  <si>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</si>
  <si>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</si>
  <si>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</si>
  <si>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</si>
  <si>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</si>
  <si>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</si>
  <si>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</si>
  <si>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</si>
  <si>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</si>
  <si>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</si>
  <si>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</si>
  <si>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</si>
  <si>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</si>
  <si>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</si>
  <si>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</si>
  <si>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</si>
  <si>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</si>
  <si>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</si>
  <si>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</si>
  <si>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</si>
  <si>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</si>
  <si>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</si>
  <si>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</si>
  <si>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</si>
  <si>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</si>
  <si>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</si>
  <si>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</si>
  <si>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</si>
  <si>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</si>
  <si>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</si>
  <si>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</si>
  <si>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</si>
  <si>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</si>
  <si>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</si>
  <si>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</si>
  <si>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</si>
  <si>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</si>
  <si>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</si>
  <si>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</si>
  <si>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</si>
  <si>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</si>
  <si>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</si>
  <si>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</si>
  <si>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</si>
  <si>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</si>
  <si>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</si>
  <si>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</si>
  <si>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</si>
  <si>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</si>
  <si>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</si>
  <si>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</si>
  <si>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</si>
  <si>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</si>
  <si>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</si>
  <si>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</si>
  <si>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</si>
  <si>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</si>
  <si>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</si>
  <si>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愛媛県　八幡浜市</t>
  </si>
  <si>
    <t>法適用</t>
  </si>
  <si>
    <t>下水道事業</t>
  </si>
  <si>
    <t>特定地域生活排水処理</t>
  </si>
  <si>
    <t>K2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</si>
  <si>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</si>
  <si>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</si>
  <si>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</si>
  <si>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</si>
  <si>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</si>
  <si>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</si>
  <si>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</si>
  <si>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</si>
  <si>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</si>
  <si>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</si>
  <si>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</si>
  <si>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</si>
  <si>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</si>
  <si>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新規整備に伴う地方債償還額は平準化されつつあるが、一般会計からの繰入金に依存している。また、維持管理費用も増加傾向にあり、料金収入で賄えていない状況であるため、使用料の適正化及び経費節約に努める必要がある。</t>
    <phoneticPr fontId="4"/>
  </si>
  <si>
    <t>　経常収支比率は100％以上であるものの、一般会計からの繰入金に依存している。
　流動比率は、繰入金の増等に伴い、前年度より増加している。
　経費回収率は、修繕費等の維持管理費が増加したため、減少している。
　汚水処理原価は、全国・類似団体平均を下回っており、低コストで汚水処理が出来ている。</t>
    <phoneticPr fontId="4"/>
  </si>
  <si>
    <t>　事業開始は平成12年度からで、初期に設置した浄化槽は老朽化が進行している。現在のところ、一定期間経過すると必要になる部品（ブロワー等）の取替交換が中心だが、浄化槽本体の大規模修繕も増加傾向に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</si>
</sst>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3C-418F-89E4-9AF83EBFD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3C-418F-89E4-9AF83EBFD3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91-488B-9B44-97D33ABA5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58.19</c:v>
                </c:pt>
                <c:pt idx="1">
                  <c:v>56.52</c:v>
                </c:pt>
                <c:pt idx="2">
                  <c:v>88.45</c:v>
                </c:pt>
                <c:pt idx="3">
                  <c:v>54.08</c:v>
                </c:pt>
                <c:pt idx="4">
                  <c:v>52.59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91-488B-9B44-97D33ABA5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FC-4EA3-9A86-FA5498BBD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87.8</c:v>
                </c:pt>
                <c:pt idx="1">
                  <c:v>88.43</c:v>
                </c:pt>
                <c:pt idx="2">
                  <c:v>90.34</c:v>
                </c:pt>
                <c:pt idx="3">
                  <c:v>90.57</c:v>
                </c:pt>
                <c:pt idx="4">
                  <c:v>87.02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FC-4EA3-9A86-FA5498BBD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104.58</c:v>
                </c:pt>
                <c:pt idx="1">
                  <c:v>100.47</c:v>
                </c:pt>
                <c:pt idx="2">
                  <c:v>116.69</c:v>
                </c:pt>
                <c:pt idx="3">
                  <c:v>103.74</c:v>
                </c:pt>
                <c:pt idx="4">
                  <c:v>104.4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C9-41DD-9EB9-D7526536B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99.03</c:v>
                </c:pt>
                <c:pt idx="1">
                  <c:v>100.41</c:v>
                </c:pt>
                <c:pt idx="2">
                  <c:v>100.17</c:v>
                </c:pt>
                <c:pt idx="3">
                  <c:v>96.95</c:v>
                </c:pt>
                <c:pt idx="4">
                  <c:v>99.24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C9-41DD-9EB9-D7526536B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39.909999999999997</c:v>
                </c:pt>
                <c:pt idx="1">
                  <c:v>42.18</c:v>
                </c:pt>
                <c:pt idx="2">
                  <c:v>44.7</c:v>
                </c:pt>
                <c:pt idx="3">
                  <c:v>47.14</c:v>
                </c:pt>
                <c:pt idx="4">
                  <c:v>49.52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50-4164-AD99-AA097DFA0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15.74</c:v>
                </c:pt>
                <c:pt idx="1">
                  <c:v>21.02</c:v>
                </c:pt>
                <c:pt idx="2">
                  <c:v>24.31</c:v>
                </c:pt>
                <c:pt idx="3">
                  <c:v>26.92</c:v>
                </c:pt>
                <c:pt idx="4">
                  <c:v>27.57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0-4164-AD99-AA097DFA0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8E-4A48-8124-E13546C76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8E-4A48-8124-E13546C76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44-4BBD-9276-1A4EF515F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74.239999999999995</c:v>
                </c:pt>
                <c:pt idx="1">
                  <c:v>83.92</c:v>
                </c:pt>
                <c:pt idx="2">
                  <c:v>89.31</c:v>
                </c:pt>
                <c:pt idx="3">
                  <c:v>91.33</c:v>
                </c:pt>
                <c:pt idx="4">
                  <c:v>89.91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44-4BBD-9276-1A4EF515F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96.15</c:v>
                </c:pt>
                <c:pt idx="1">
                  <c:v>94.36</c:v>
                </c:pt>
                <c:pt idx="2">
                  <c:v>148.32</c:v>
                </c:pt>
                <c:pt idx="3">
                  <c:v>160.81</c:v>
                </c:pt>
                <c:pt idx="4">
                  <c:v>178.82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34-42B1-A90D-5643E42E5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100.47</c:v>
                </c:pt>
                <c:pt idx="1">
                  <c:v>122.71</c:v>
                </c:pt>
                <c:pt idx="2">
                  <c:v>138.19999999999999</c:v>
                </c:pt>
                <c:pt idx="3">
                  <c:v>126.97</c:v>
                </c:pt>
                <c:pt idx="4">
                  <c:v>103.61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34-42B1-A90D-5643E42E57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A6-46C7-BEE3-45F99B2F7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294.27</c:v>
                </c:pt>
                <c:pt idx="1">
                  <c:v>294.08999999999997</c:v>
                </c:pt>
                <c:pt idx="2">
                  <c:v>294.08999999999997</c:v>
                </c:pt>
                <c:pt idx="3">
                  <c:v>338.47</c:v>
                </c:pt>
                <c:pt idx="4">
                  <c:v>368.83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6-46C7-BEE3-45F99B2F7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57.82</c:v>
                </c:pt>
                <c:pt idx="1">
                  <c:v>67.77</c:v>
                </c:pt>
                <c:pt idx="2">
                  <c:v>62.42</c:v>
                </c:pt>
                <c:pt idx="3">
                  <c:v>58.67</c:v>
                </c:pt>
                <c:pt idx="4">
                  <c:v>58.3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F7-416B-A942-D20B0692C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60.59</c:v>
                </c:pt>
                <c:pt idx="1">
                  <c:v>60</c:v>
                </c:pt>
                <c:pt idx="2">
                  <c:v>59.01</c:v>
                </c:pt>
                <c:pt idx="3">
                  <c:v>56.06</c:v>
                </c:pt>
                <c:pt idx="4">
                  <c:v>53.25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F7-416B-A942-D20B0692C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152</c:v>
                </c:pt>
                <c:pt idx="1">
                  <c:v>130.11000000000001</c:v>
                </c:pt>
                <c:pt idx="2">
                  <c:v>142.96</c:v>
                </c:pt>
                <c:pt idx="3">
                  <c:v>151.74</c:v>
                </c:pt>
                <c:pt idx="4">
                  <c:v>151.97999999999999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9C-4ADE-9C51-88324F574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280.23</c:v>
                </c:pt>
                <c:pt idx="1">
                  <c:v>282.70999999999998</c:v>
                </c:pt>
                <c:pt idx="2">
                  <c:v>291.82</c:v>
                </c:pt>
                <c:pt idx="3">
                  <c:v>304.36</c:v>
                </c:pt>
                <c:pt idx="4">
                  <c:v>325.45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9C-4ADE-9C51-88324F574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【100.06】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【106.63】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【386.06】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【84.89】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【54.37】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【329.31】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【51.14】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AS59" zoomScale="80" zoomScaleNormal="80" workbookViewId="0">
      <selection activeCell="BL86" sqref="BL86"/>
    </sheetView>
  </sheetViews>
  <sheetFormatPr defaultColWidth="2.6328125" defaultRowHeight="13" x14ac:dyDescent="0.2"/>
  <cols>
    <col min="1" max="1" width="2.6328125" customWidth="1"/>
    <col min="2" max="62" width="3.7265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2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2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29" t="str">
        <f>データ!H6</f>
        <v>愛媛県　八幡浜市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2">
      <c r="A8" s="2"/>
      <c r="B8" s="34" t="str">
        <f>データ!I6</f>
        <v>法適用</v>
      </c>
      <c r="C8" s="34"/>
      <c r="D8" s="34"/>
      <c r="E8" s="34"/>
      <c r="F8" s="34"/>
      <c r="G8" s="34"/>
      <c r="H8" s="34"/>
      <c r="I8" s="34" t="str">
        <f>データ!J6</f>
        <v>下水道事業</v>
      </c>
      <c r="J8" s="34"/>
      <c r="K8" s="34"/>
      <c r="L8" s="34"/>
      <c r="M8" s="34"/>
      <c r="N8" s="34"/>
      <c r="O8" s="34"/>
      <c r="P8" s="34" t="str">
        <f>データ!K6</f>
        <v>特定地域生活排水処理</v>
      </c>
      <c r="Q8" s="34"/>
      <c r="R8" s="34"/>
      <c r="S8" s="34"/>
      <c r="T8" s="34"/>
      <c r="U8" s="34"/>
      <c r="V8" s="34"/>
      <c r="W8" s="34" t="str">
        <f>データ!L6</f>
        <v>K2</v>
      </c>
      <c r="X8" s="34"/>
      <c r="Y8" s="34"/>
      <c r="Z8" s="34"/>
      <c r="AA8" s="34"/>
      <c r="AB8" s="34"/>
      <c r="AC8" s="34"/>
      <c r="AD8" s="35" t="str">
        <f>データ!$M$6</f>
        <v>非設置</v>
      </c>
      <c r="AE8" s="35"/>
      <c r="AF8" s="35"/>
      <c r="AG8" s="35"/>
      <c r="AH8" s="35"/>
      <c r="AI8" s="35"/>
      <c r="AJ8" s="35"/>
      <c r="AK8" s="3"/>
      <c r="AL8" s="36">
        <f>データ!S6</f>
        <v>30019</v>
      </c>
      <c r="AM8" s="36"/>
      <c r="AN8" s="36"/>
      <c r="AO8" s="36"/>
      <c r="AP8" s="36"/>
      <c r="AQ8" s="36"/>
      <c r="AR8" s="36"/>
      <c r="AS8" s="36"/>
      <c r="AT8" s="37">
        <f>データ!T6</f>
        <v>132.65</v>
      </c>
      <c r="AU8" s="37"/>
      <c r="AV8" s="37"/>
      <c r="AW8" s="37"/>
      <c r="AX8" s="37"/>
      <c r="AY8" s="37"/>
      <c r="AZ8" s="37"/>
      <c r="BA8" s="37"/>
      <c r="BB8" s="37">
        <f>データ!U6</f>
        <v>226.3</v>
      </c>
      <c r="BC8" s="37"/>
      <c r="BD8" s="37"/>
      <c r="BE8" s="37"/>
      <c r="BF8" s="37"/>
      <c r="BG8" s="37"/>
      <c r="BH8" s="37"/>
      <c r="BI8" s="37"/>
      <c r="BJ8" s="3"/>
      <c r="BK8" s="3"/>
      <c r="BL8" s="38" t="s">
        <v>10</v>
      </c>
      <c r="BM8" s="39"/>
      <c r="BN8" s="40" t="s">
        <v>11</v>
      </c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1"/>
    </row>
    <row r="9" spans="1:78" ht="18.75" customHeight="1" x14ac:dyDescent="0.2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2">
      <c r="A10" s="2"/>
      <c r="B10" s="37" t="str">
        <f>データ!N6</f>
        <v>-</v>
      </c>
      <c r="C10" s="37"/>
      <c r="D10" s="37"/>
      <c r="E10" s="37"/>
      <c r="F10" s="37"/>
      <c r="G10" s="37"/>
      <c r="H10" s="37"/>
      <c r="I10" s="37">
        <f>データ!O6</f>
        <v>52.36</v>
      </c>
      <c r="J10" s="37"/>
      <c r="K10" s="37"/>
      <c r="L10" s="37"/>
      <c r="M10" s="37"/>
      <c r="N10" s="37"/>
      <c r="O10" s="37"/>
      <c r="P10" s="37">
        <f>データ!P6</f>
        <v>9.9</v>
      </c>
      <c r="Q10" s="37"/>
      <c r="R10" s="37"/>
      <c r="S10" s="37"/>
      <c r="T10" s="37"/>
      <c r="U10" s="37"/>
      <c r="V10" s="37"/>
      <c r="W10" s="37">
        <f>データ!Q6</f>
        <v>100</v>
      </c>
      <c r="X10" s="37"/>
      <c r="Y10" s="37"/>
      <c r="Z10" s="37"/>
      <c r="AA10" s="37"/>
      <c r="AB10" s="37"/>
      <c r="AC10" s="37"/>
      <c r="AD10" s="36">
        <f>データ!R6</f>
        <v>3570</v>
      </c>
      <c r="AE10" s="36"/>
      <c r="AF10" s="36"/>
      <c r="AG10" s="36"/>
      <c r="AH10" s="36"/>
      <c r="AI10" s="36"/>
      <c r="AJ10" s="36"/>
      <c r="AK10" s="2"/>
      <c r="AL10" s="36">
        <f>データ!V6</f>
        <v>2933</v>
      </c>
      <c r="AM10" s="36"/>
      <c r="AN10" s="36"/>
      <c r="AO10" s="36"/>
      <c r="AP10" s="36"/>
      <c r="AQ10" s="36"/>
      <c r="AR10" s="36"/>
      <c r="AS10" s="36"/>
      <c r="AT10" s="37">
        <f>データ!W6</f>
        <v>126.6</v>
      </c>
      <c r="AU10" s="37"/>
      <c r="AV10" s="37"/>
      <c r="AW10" s="37"/>
      <c r="AX10" s="37"/>
      <c r="AY10" s="37"/>
      <c r="AZ10" s="37"/>
      <c r="BA10" s="37"/>
      <c r="BB10" s="37">
        <f>データ!X6</f>
        <v>23.17</v>
      </c>
      <c r="BC10" s="37"/>
      <c r="BD10" s="37"/>
      <c r="BE10" s="37"/>
      <c r="BF10" s="37"/>
      <c r="BG10" s="37"/>
      <c r="BH10" s="37"/>
      <c r="BI10" s="37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2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2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79" t="s">
        <v>115</v>
      </c>
      <c r="BM16" s="80"/>
      <c r="BN16" s="80"/>
      <c r="BO16" s="80"/>
      <c r="BP16" s="80"/>
      <c r="BQ16" s="80"/>
      <c r="BR16" s="80"/>
      <c r="BS16" s="80"/>
      <c r="BT16" s="80"/>
      <c r="BU16" s="80"/>
      <c r="BV16" s="80"/>
      <c r="BW16" s="80"/>
      <c r="BX16" s="80"/>
      <c r="BY16" s="80"/>
      <c r="BZ16" s="81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79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1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79"/>
      <c r="BM18" s="80"/>
      <c r="BN18" s="80"/>
      <c r="BO18" s="80"/>
      <c r="BP18" s="80"/>
      <c r="BQ18" s="80"/>
      <c r="BR18" s="80"/>
      <c r="BS18" s="80"/>
      <c r="BT18" s="80"/>
      <c r="BU18" s="80"/>
      <c r="BV18" s="80"/>
      <c r="BW18" s="80"/>
      <c r="BX18" s="80"/>
      <c r="BY18" s="80"/>
      <c r="BZ18" s="81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79"/>
      <c r="BM19" s="80"/>
      <c r="BN19" s="80"/>
      <c r="BO19" s="80"/>
      <c r="BP19" s="80"/>
      <c r="BQ19" s="80"/>
      <c r="BR19" s="80"/>
      <c r="BS19" s="80"/>
      <c r="BT19" s="80"/>
      <c r="BU19" s="80"/>
      <c r="BV19" s="80"/>
      <c r="BW19" s="80"/>
      <c r="BX19" s="80"/>
      <c r="BY19" s="80"/>
      <c r="BZ19" s="81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79"/>
      <c r="BM20" s="80"/>
      <c r="BN20" s="80"/>
      <c r="BO20" s="80"/>
      <c r="BP20" s="80"/>
      <c r="BQ20" s="80"/>
      <c r="BR20" s="80"/>
      <c r="BS20" s="80"/>
      <c r="BT20" s="80"/>
      <c r="BU20" s="80"/>
      <c r="BV20" s="80"/>
      <c r="BW20" s="80"/>
      <c r="BX20" s="80"/>
      <c r="BY20" s="80"/>
      <c r="BZ20" s="81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79"/>
      <c r="BM21" s="80"/>
      <c r="BN21" s="80"/>
      <c r="BO21" s="80"/>
      <c r="BP21" s="80"/>
      <c r="BQ21" s="80"/>
      <c r="BR21" s="80"/>
      <c r="BS21" s="80"/>
      <c r="BT21" s="80"/>
      <c r="BU21" s="80"/>
      <c r="BV21" s="80"/>
      <c r="BW21" s="80"/>
      <c r="BX21" s="80"/>
      <c r="BY21" s="80"/>
      <c r="BZ21" s="81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79"/>
      <c r="BM22" s="80"/>
      <c r="BN22" s="80"/>
      <c r="BO22" s="80"/>
      <c r="BP22" s="80"/>
      <c r="BQ22" s="80"/>
      <c r="BR22" s="80"/>
      <c r="BS22" s="80"/>
      <c r="BT22" s="80"/>
      <c r="BU22" s="80"/>
      <c r="BV22" s="80"/>
      <c r="BW22" s="80"/>
      <c r="BX22" s="80"/>
      <c r="BY22" s="80"/>
      <c r="BZ22" s="81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79"/>
      <c r="BM23" s="80"/>
      <c r="BN23" s="80"/>
      <c r="BO23" s="80"/>
      <c r="BP23" s="80"/>
      <c r="BQ23" s="80"/>
      <c r="BR23" s="80"/>
      <c r="BS23" s="80"/>
      <c r="BT23" s="80"/>
      <c r="BU23" s="80"/>
      <c r="BV23" s="80"/>
      <c r="BW23" s="80"/>
      <c r="BX23" s="80"/>
      <c r="BY23" s="80"/>
      <c r="BZ23" s="81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79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  <c r="BZ24" s="81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79"/>
      <c r="BM25" s="80"/>
      <c r="BN25" s="80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1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79"/>
      <c r="BM26" s="80"/>
      <c r="BN26" s="80"/>
      <c r="BO26" s="80"/>
      <c r="BP26" s="80"/>
      <c r="BQ26" s="80"/>
      <c r="BR26" s="80"/>
      <c r="BS26" s="80"/>
      <c r="BT26" s="80"/>
      <c r="BU26" s="80"/>
      <c r="BV26" s="80"/>
      <c r="BW26" s="80"/>
      <c r="BX26" s="80"/>
      <c r="BY26" s="80"/>
      <c r="BZ26" s="81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79"/>
      <c r="BM27" s="80"/>
      <c r="BN27" s="80"/>
      <c r="BO27" s="80"/>
      <c r="BP27" s="80"/>
      <c r="BQ27" s="80"/>
      <c r="BR27" s="80"/>
      <c r="BS27" s="80"/>
      <c r="BT27" s="80"/>
      <c r="BU27" s="80"/>
      <c r="BV27" s="80"/>
      <c r="BW27" s="80"/>
      <c r="BX27" s="80"/>
      <c r="BY27" s="80"/>
      <c r="BZ27" s="81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79"/>
      <c r="BM28" s="80"/>
      <c r="BN28" s="80"/>
      <c r="BO28" s="80"/>
      <c r="BP28" s="80"/>
      <c r="BQ28" s="80"/>
      <c r="BR28" s="80"/>
      <c r="BS28" s="80"/>
      <c r="BT28" s="80"/>
      <c r="BU28" s="80"/>
      <c r="BV28" s="80"/>
      <c r="BW28" s="80"/>
      <c r="BX28" s="80"/>
      <c r="BY28" s="80"/>
      <c r="BZ28" s="81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79"/>
      <c r="BM29" s="80"/>
      <c r="BN29" s="80"/>
      <c r="BO29" s="80"/>
      <c r="BP29" s="80"/>
      <c r="BQ29" s="80"/>
      <c r="BR29" s="80"/>
      <c r="BS29" s="80"/>
      <c r="BT29" s="80"/>
      <c r="BU29" s="80"/>
      <c r="BV29" s="80"/>
      <c r="BW29" s="80"/>
      <c r="BX29" s="80"/>
      <c r="BY29" s="80"/>
      <c r="BZ29" s="81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79"/>
      <c r="BM30" s="80"/>
      <c r="BN30" s="80"/>
      <c r="BO30" s="80"/>
      <c r="BP30" s="80"/>
      <c r="BQ30" s="80"/>
      <c r="BR30" s="80"/>
      <c r="BS30" s="80"/>
      <c r="BT30" s="80"/>
      <c r="BU30" s="80"/>
      <c r="BV30" s="80"/>
      <c r="BW30" s="80"/>
      <c r="BX30" s="80"/>
      <c r="BY30" s="80"/>
      <c r="BZ30" s="81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79"/>
      <c r="BM31" s="80"/>
      <c r="BN31" s="80"/>
      <c r="BO31" s="80"/>
      <c r="BP31" s="80"/>
      <c r="BQ31" s="80"/>
      <c r="BR31" s="80"/>
      <c r="BS31" s="80"/>
      <c r="BT31" s="80"/>
      <c r="BU31" s="80"/>
      <c r="BV31" s="80"/>
      <c r="BW31" s="80"/>
      <c r="BX31" s="80"/>
      <c r="BY31" s="80"/>
      <c r="BZ31" s="81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79"/>
      <c r="BM32" s="80"/>
      <c r="BN32" s="80"/>
      <c r="BO32" s="80"/>
      <c r="BP32" s="80"/>
      <c r="BQ32" s="80"/>
      <c r="BR32" s="80"/>
      <c r="BS32" s="80"/>
      <c r="BT32" s="80"/>
      <c r="BU32" s="80"/>
      <c r="BV32" s="80"/>
      <c r="BW32" s="80"/>
      <c r="BX32" s="80"/>
      <c r="BY32" s="80"/>
      <c r="BZ32" s="81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79"/>
      <c r="BM33" s="80"/>
      <c r="BN33" s="80"/>
      <c r="BO33" s="80"/>
      <c r="BP33" s="80"/>
      <c r="BQ33" s="80"/>
      <c r="BR33" s="80"/>
      <c r="BS33" s="80"/>
      <c r="BT33" s="80"/>
      <c r="BU33" s="80"/>
      <c r="BV33" s="80"/>
      <c r="BW33" s="80"/>
      <c r="BX33" s="80"/>
      <c r="BY33" s="80"/>
      <c r="BZ33" s="81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79"/>
      <c r="BM34" s="80"/>
      <c r="BN34" s="80"/>
      <c r="BO34" s="80"/>
      <c r="BP34" s="80"/>
      <c r="BQ34" s="80"/>
      <c r="BR34" s="80"/>
      <c r="BS34" s="80"/>
      <c r="BT34" s="80"/>
      <c r="BU34" s="80"/>
      <c r="BV34" s="80"/>
      <c r="BW34" s="80"/>
      <c r="BX34" s="80"/>
      <c r="BY34" s="80"/>
      <c r="BZ34" s="81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79"/>
      <c r="BM35" s="80"/>
      <c r="BN35" s="80"/>
      <c r="BO35" s="80"/>
      <c r="BP35" s="80"/>
      <c r="BQ35" s="80"/>
      <c r="BR35" s="80"/>
      <c r="BS35" s="80"/>
      <c r="BT35" s="80"/>
      <c r="BU35" s="80"/>
      <c r="BV35" s="80"/>
      <c r="BW35" s="80"/>
      <c r="BX35" s="80"/>
      <c r="BY35" s="80"/>
      <c r="BZ35" s="81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79"/>
      <c r="BM36" s="80"/>
      <c r="BN36" s="80"/>
      <c r="BO36" s="80"/>
      <c r="BP36" s="80"/>
      <c r="BQ36" s="80"/>
      <c r="BR36" s="80"/>
      <c r="BS36" s="80"/>
      <c r="BT36" s="80"/>
      <c r="BU36" s="80"/>
      <c r="BV36" s="80"/>
      <c r="BW36" s="80"/>
      <c r="BX36" s="80"/>
      <c r="BY36" s="80"/>
      <c r="BZ36" s="81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79"/>
      <c r="BM37" s="80"/>
      <c r="BN37" s="80"/>
      <c r="BO37" s="80"/>
      <c r="BP37" s="80"/>
      <c r="BQ37" s="80"/>
      <c r="BR37" s="80"/>
      <c r="BS37" s="80"/>
      <c r="BT37" s="80"/>
      <c r="BU37" s="80"/>
      <c r="BV37" s="80"/>
      <c r="BW37" s="80"/>
      <c r="BX37" s="80"/>
      <c r="BY37" s="80"/>
      <c r="BZ37" s="81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79"/>
      <c r="BM38" s="80"/>
      <c r="BN38" s="80"/>
      <c r="BO38" s="80"/>
      <c r="BP38" s="80"/>
      <c r="BQ38" s="80"/>
      <c r="BR38" s="80"/>
      <c r="BS38" s="80"/>
      <c r="BT38" s="80"/>
      <c r="BU38" s="80"/>
      <c r="BV38" s="80"/>
      <c r="BW38" s="80"/>
      <c r="BX38" s="80"/>
      <c r="BY38" s="80"/>
      <c r="BZ38" s="81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79"/>
      <c r="BM39" s="80"/>
      <c r="BN39" s="80"/>
      <c r="BO39" s="80"/>
      <c r="BP39" s="80"/>
      <c r="BQ39" s="80"/>
      <c r="BR39" s="80"/>
      <c r="BS39" s="80"/>
      <c r="BT39" s="80"/>
      <c r="BU39" s="80"/>
      <c r="BV39" s="80"/>
      <c r="BW39" s="80"/>
      <c r="BX39" s="80"/>
      <c r="BY39" s="80"/>
      <c r="BZ39" s="81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79"/>
      <c r="BM40" s="80"/>
      <c r="BN40" s="80"/>
      <c r="BO40" s="80"/>
      <c r="BP40" s="80"/>
      <c r="BQ40" s="80"/>
      <c r="BR40" s="80"/>
      <c r="BS40" s="80"/>
      <c r="BT40" s="80"/>
      <c r="BU40" s="80"/>
      <c r="BV40" s="80"/>
      <c r="BW40" s="80"/>
      <c r="BX40" s="80"/>
      <c r="BY40" s="80"/>
      <c r="BZ40" s="81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79"/>
      <c r="BM41" s="80"/>
      <c r="BN41" s="80"/>
      <c r="BO41" s="80"/>
      <c r="BP41" s="80"/>
      <c r="BQ41" s="80"/>
      <c r="BR41" s="80"/>
      <c r="BS41" s="80"/>
      <c r="BT41" s="80"/>
      <c r="BU41" s="80"/>
      <c r="BV41" s="80"/>
      <c r="BW41" s="80"/>
      <c r="BX41" s="80"/>
      <c r="BY41" s="80"/>
      <c r="BZ41" s="81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79"/>
      <c r="BM42" s="80"/>
      <c r="BN42" s="80"/>
      <c r="BO42" s="80"/>
      <c r="BP42" s="80"/>
      <c r="BQ42" s="80"/>
      <c r="BR42" s="80"/>
      <c r="BS42" s="80"/>
      <c r="BT42" s="80"/>
      <c r="BU42" s="80"/>
      <c r="BV42" s="80"/>
      <c r="BW42" s="80"/>
      <c r="BX42" s="80"/>
      <c r="BY42" s="80"/>
      <c r="BZ42" s="81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79"/>
      <c r="BM43" s="80"/>
      <c r="BN43" s="80"/>
      <c r="BO43" s="80"/>
      <c r="BP43" s="80"/>
      <c r="BQ43" s="80"/>
      <c r="BR43" s="80"/>
      <c r="BS43" s="80"/>
      <c r="BT43" s="80"/>
      <c r="BU43" s="80"/>
      <c r="BV43" s="80"/>
      <c r="BW43" s="80"/>
      <c r="BX43" s="80"/>
      <c r="BY43" s="80"/>
      <c r="BZ43" s="81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82"/>
      <c r="BM44" s="83"/>
      <c r="BN44" s="83"/>
      <c r="BO44" s="83"/>
      <c r="BP44" s="83"/>
      <c r="BQ44" s="83"/>
      <c r="BR44" s="83"/>
      <c r="BS44" s="83"/>
      <c r="BT44" s="83"/>
      <c r="BU44" s="83"/>
      <c r="BV44" s="83"/>
      <c r="BW44" s="83"/>
      <c r="BX44" s="83"/>
      <c r="BY44" s="83"/>
      <c r="BZ44" s="84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79" t="s">
        <v>116</v>
      </c>
      <c r="BM47" s="80"/>
      <c r="BN47" s="80"/>
      <c r="BO47" s="80"/>
      <c r="BP47" s="80"/>
      <c r="BQ47" s="80"/>
      <c r="BR47" s="80"/>
      <c r="BS47" s="80"/>
      <c r="BT47" s="80"/>
      <c r="BU47" s="80"/>
      <c r="BV47" s="80"/>
      <c r="BW47" s="80"/>
      <c r="BX47" s="80"/>
      <c r="BY47" s="80"/>
      <c r="BZ47" s="81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79"/>
      <c r="BM48" s="80"/>
      <c r="BN48" s="80"/>
      <c r="BO48" s="80"/>
      <c r="BP48" s="80"/>
      <c r="BQ48" s="80"/>
      <c r="BR48" s="80"/>
      <c r="BS48" s="80"/>
      <c r="BT48" s="80"/>
      <c r="BU48" s="80"/>
      <c r="BV48" s="80"/>
      <c r="BW48" s="80"/>
      <c r="BX48" s="80"/>
      <c r="BY48" s="80"/>
      <c r="BZ48" s="81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79"/>
      <c r="BM49" s="80"/>
      <c r="BN49" s="80"/>
      <c r="BO49" s="80"/>
      <c r="BP49" s="80"/>
      <c r="BQ49" s="80"/>
      <c r="BR49" s="80"/>
      <c r="BS49" s="80"/>
      <c r="BT49" s="80"/>
      <c r="BU49" s="80"/>
      <c r="BV49" s="80"/>
      <c r="BW49" s="80"/>
      <c r="BX49" s="80"/>
      <c r="BY49" s="80"/>
      <c r="BZ49" s="81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79"/>
      <c r="BM50" s="80"/>
      <c r="BN50" s="80"/>
      <c r="BO50" s="80"/>
      <c r="BP50" s="80"/>
      <c r="BQ50" s="80"/>
      <c r="BR50" s="80"/>
      <c r="BS50" s="80"/>
      <c r="BT50" s="80"/>
      <c r="BU50" s="80"/>
      <c r="BV50" s="80"/>
      <c r="BW50" s="80"/>
      <c r="BX50" s="80"/>
      <c r="BY50" s="80"/>
      <c r="BZ50" s="81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79"/>
      <c r="BM51" s="80"/>
      <c r="BN51" s="80"/>
      <c r="BO51" s="80"/>
      <c r="BP51" s="80"/>
      <c r="BQ51" s="80"/>
      <c r="BR51" s="80"/>
      <c r="BS51" s="80"/>
      <c r="BT51" s="80"/>
      <c r="BU51" s="80"/>
      <c r="BV51" s="80"/>
      <c r="BW51" s="80"/>
      <c r="BX51" s="80"/>
      <c r="BY51" s="80"/>
      <c r="BZ51" s="81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79"/>
      <c r="BM52" s="80"/>
      <c r="BN52" s="80"/>
      <c r="BO52" s="80"/>
      <c r="BP52" s="80"/>
      <c r="BQ52" s="80"/>
      <c r="BR52" s="80"/>
      <c r="BS52" s="80"/>
      <c r="BT52" s="80"/>
      <c r="BU52" s="80"/>
      <c r="BV52" s="80"/>
      <c r="BW52" s="80"/>
      <c r="BX52" s="80"/>
      <c r="BY52" s="80"/>
      <c r="BZ52" s="81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79"/>
      <c r="BM53" s="80"/>
      <c r="BN53" s="80"/>
      <c r="BO53" s="80"/>
      <c r="BP53" s="80"/>
      <c r="BQ53" s="80"/>
      <c r="BR53" s="80"/>
      <c r="BS53" s="80"/>
      <c r="BT53" s="80"/>
      <c r="BU53" s="80"/>
      <c r="BV53" s="80"/>
      <c r="BW53" s="80"/>
      <c r="BX53" s="80"/>
      <c r="BY53" s="80"/>
      <c r="BZ53" s="81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79"/>
      <c r="BM54" s="80"/>
      <c r="BN54" s="80"/>
      <c r="BO54" s="80"/>
      <c r="BP54" s="80"/>
      <c r="BQ54" s="80"/>
      <c r="BR54" s="80"/>
      <c r="BS54" s="80"/>
      <c r="BT54" s="80"/>
      <c r="BU54" s="80"/>
      <c r="BV54" s="80"/>
      <c r="BW54" s="80"/>
      <c r="BX54" s="80"/>
      <c r="BY54" s="80"/>
      <c r="BZ54" s="81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79"/>
      <c r="BM55" s="80"/>
      <c r="BN55" s="80"/>
      <c r="BO55" s="80"/>
      <c r="BP55" s="80"/>
      <c r="BQ55" s="80"/>
      <c r="BR55" s="80"/>
      <c r="BS55" s="80"/>
      <c r="BT55" s="80"/>
      <c r="BU55" s="80"/>
      <c r="BV55" s="80"/>
      <c r="BW55" s="80"/>
      <c r="BX55" s="80"/>
      <c r="BY55" s="80"/>
      <c r="BZ55" s="81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79"/>
      <c r="BM56" s="80"/>
      <c r="BN56" s="80"/>
      <c r="BO56" s="80"/>
      <c r="BP56" s="80"/>
      <c r="BQ56" s="80"/>
      <c r="BR56" s="80"/>
      <c r="BS56" s="80"/>
      <c r="BT56" s="80"/>
      <c r="BU56" s="80"/>
      <c r="BV56" s="80"/>
      <c r="BW56" s="80"/>
      <c r="BX56" s="80"/>
      <c r="BY56" s="80"/>
      <c r="BZ56" s="81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79"/>
      <c r="BM57" s="80"/>
      <c r="BN57" s="80"/>
      <c r="BO57" s="80"/>
      <c r="BP57" s="80"/>
      <c r="BQ57" s="80"/>
      <c r="BR57" s="80"/>
      <c r="BS57" s="80"/>
      <c r="BT57" s="80"/>
      <c r="BU57" s="80"/>
      <c r="BV57" s="80"/>
      <c r="BW57" s="80"/>
      <c r="BX57" s="80"/>
      <c r="BY57" s="80"/>
      <c r="BZ57" s="81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79"/>
      <c r="BM58" s="80"/>
      <c r="BN58" s="80"/>
      <c r="BO58" s="80"/>
      <c r="BP58" s="80"/>
      <c r="BQ58" s="80"/>
      <c r="BR58" s="80"/>
      <c r="BS58" s="80"/>
      <c r="BT58" s="80"/>
      <c r="BU58" s="80"/>
      <c r="BV58" s="80"/>
      <c r="BW58" s="80"/>
      <c r="BX58" s="80"/>
      <c r="BY58" s="80"/>
      <c r="BZ58" s="81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79"/>
      <c r="BM59" s="80"/>
      <c r="BN59" s="80"/>
      <c r="BO59" s="80"/>
      <c r="BP59" s="80"/>
      <c r="BQ59" s="80"/>
      <c r="BR59" s="80"/>
      <c r="BS59" s="80"/>
      <c r="BT59" s="80"/>
      <c r="BU59" s="80"/>
      <c r="BV59" s="80"/>
      <c r="BW59" s="80"/>
      <c r="BX59" s="80"/>
      <c r="BY59" s="80"/>
      <c r="BZ59" s="81"/>
    </row>
    <row r="60" spans="1:78" ht="13.5" customHeight="1" x14ac:dyDescent="0.2">
      <c r="A60" s="2"/>
      <c r="B60" s="61" t="s">
        <v>28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79"/>
      <c r="BM60" s="80"/>
      <c r="BN60" s="80"/>
      <c r="BO60" s="80"/>
      <c r="BP60" s="80"/>
      <c r="BQ60" s="80"/>
      <c r="BR60" s="80"/>
      <c r="BS60" s="80"/>
      <c r="BT60" s="80"/>
      <c r="BU60" s="80"/>
      <c r="BV60" s="80"/>
      <c r="BW60" s="80"/>
      <c r="BX60" s="80"/>
      <c r="BY60" s="80"/>
      <c r="BZ60" s="81"/>
    </row>
    <row r="61" spans="1:78" ht="13.5" customHeight="1" x14ac:dyDescent="0.2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79"/>
      <c r="BM61" s="80"/>
      <c r="BN61" s="80"/>
      <c r="BO61" s="80"/>
      <c r="BP61" s="80"/>
      <c r="BQ61" s="80"/>
      <c r="BR61" s="80"/>
      <c r="BS61" s="80"/>
      <c r="BT61" s="80"/>
      <c r="BU61" s="80"/>
      <c r="BV61" s="80"/>
      <c r="BW61" s="80"/>
      <c r="BX61" s="80"/>
      <c r="BY61" s="80"/>
      <c r="BZ61" s="81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79"/>
      <c r="BM62" s="80"/>
      <c r="BN62" s="80"/>
      <c r="BO62" s="80"/>
      <c r="BP62" s="80"/>
      <c r="BQ62" s="80"/>
      <c r="BR62" s="80"/>
      <c r="BS62" s="80"/>
      <c r="BT62" s="80"/>
      <c r="BU62" s="80"/>
      <c r="BV62" s="80"/>
      <c r="BW62" s="80"/>
      <c r="BX62" s="80"/>
      <c r="BY62" s="80"/>
      <c r="BZ62" s="81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82"/>
      <c r="BM63" s="83"/>
      <c r="BN63" s="83"/>
      <c r="BO63" s="83"/>
      <c r="BP63" s="83"/>
      <c r="BQ63" s="83"/>
      <c r="BR63" s="83"/>
      <c r="BS63" s="83"/>
      <c r="BT63" s="83"/>
      <c r="BU63" s="83"/>
      <c r="BV63" s="83"/>
      <c r="BW63" s="83"/>
      <c r="BX63" s="83"/>
      <c r="BY63" s="83"/>
      <c r="BZ63" s="84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4" t="s">
        <v>114</v>
      </c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6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4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6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4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6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4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6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4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6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4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6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4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6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4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6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4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6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4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6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4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6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4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6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4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  <c r="BZ78" s="66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4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6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4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65"/>
      <c r="BZ80" s="66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4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65"/>
      <c r="BZ81" s="66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7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9"/>
    </row>
    <row r="83" spans="1:78" x14ac:dyDescent="0.2">
      <c r="C83" s="70" t="s">
        <v>30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【100.06】</v>
      </c>
      <c r="F85" s="12" t="str">
        <f>データ!AT6</f>
        <v>【84.61】</v>
      </c>
      <c r="G85" s="12" t="str">
        <f>データ!BE6</f>
        <v>【106.63】</v>
      </c>
      <c r="H85" s="12" t="str">
        <f>データ!BP6</f>
        <v>【386.06】</v>
      </c>
      <c r="I85" s="12" t="str">
        <f>データ!CA6</f>
        <v>【51.14】</v>
      </c>
      <c r="J85" s="12" t="str">
        <f>データ!CL6</f>
        <v>【329.31】</v>
      </c>
      <c r="K85" s="12" t="str">
        <f>データ!CW6</f>
        <v>【54.37】</v>
      </c>
      <c r="L85" s="12" t="str">
        <f>データ!DH6</f>
        <v>【84.89】</v>
      </c>
      <c r="M85" s="12" t="str">
        <f>データ!DS6</f>
        <v>【26.38】</v>
      </c>
      <c r="N85" s="12" t="str">
        <f>データ!ED6</f>
        <v>【-】</v>
      </c>
      <c r="O85" s="12" t="str">
        <f>データ!EO6</f>
        <v>【-】</v>
      </c>
    </row>
  </sheetData>
  <sheetProtection algorithmName="SHA-512" hashValue="TPkznNB7aP9pqsebVlrRu3AHyJX5zPViynfzF6/gVvjeJUexzqx+tPfSphwaZKq+pS4PoYT9R8LgqNtupNSeaQ==" saltValue="U5hdA2/5Y/s+tI1m6ADLCg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" x14ac:dyDescent="0.2"/>
  <cols>
    <col min="2" max="144" width="11.9062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2024</v>
      </c>
      <c r="C6" s="19">
        <f t="shared" ref="C6:X6" si="3">C7</f>
        <v>382043</v>
      </c>
      <c r="D6" s="19">
        <f t="shared" si="3"/>
        <v>46</v>
      </c>
      <c r="E6" s="19">
        <f t="shared" si="3"/>
        <v>18</v>
      </c>
      <c r="F6" s="19">
        <f t="shared" si="3"/>
        <v>0</v>
      </c>
      <c r="G6" s="19">
        <f t="shared" si="3"/>
        <v>0</v>
      </c>
      <c r="H6" s="19" t="str">
        <f t="shared" si="3"/>
        <v>愛媛県　八幡浜市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特定地域生活排水処理</v>
      </c>
      <c r="L6" s="19" t="str">
        <f t="shared" si="3"/>
        <v>K2</v>
      </c>
      <c r="M6" s="19" t="str">
        <f t="shared" si="3"/>
        <v>非設置</v>
      </c>
      <c r="N6" s="20" t="str">
        <f t="shared" si="3"/>
        <v>-</v>
      </c>
      <c r="O6" s="20">
        <f t="shared" si="3"/>
        <v>52.36</v>
      </c>
      <c r="P6" s="20">
        <f t="shared" si="3"/>
        <v>9.9</v>
      </c>
      <c r="Q6" s="20">
        <f t="shared" si="3"/>
        <v>100</v>
      </c>
      <c r="R6" s="20">
        <f t="shared" si="3"/>
        <v>3570</v>
      </c>
      <c r="S6" s="20">
        <f t="shared" si="3"/>
        <v>30019</v>
      </c>
      <c r="T6" s="20">
        <f t="shared" si="3"/>
        <v>132.65</v>
      </c>
      <c r="U6" s="20">
        <f t="shared" si="3"/>
        <v>226.3</v>
      </c>
      <c r="V6" s="20">
        <f t="shared" si="3"/>
        <v>2933</v>
      </c>
      <c r="W6" s="20">
        <f t="shared" si="3"/>
        <v>126.6</v>
      </c>
      <c r="X6" s="20">
        <f t="shared" si="3"/>
        <v>23.17</v>
      </c>
      <c r="Y6" s="21">
        <f>IF(Y7="",NA(),Y7)</f>
        <v>104.58</v>
      </c>
      <c r="Z6" s="21">
        <f t="shared" ref="Z6:AH6" si="4">IF(Z7="",NA(),Z7)</f>
        <v>100.47</v>
      </c>
      <c r="AA6" s="21">
        <f t="shared" si="4"/>
        <v>116.69</v>
      </c>
      <c r="AB6" s="21">
        <f t="shared" si="4"/>
        <v>103.74</v>
      </c>
      <c r="AC6" s="21">
        <f t="shared" si="4"/>
        <v>104.4</v>
      </c>
      <c r="AD6" s="21">
        <f t="shared" si="4"/>
        <v>99.03</v>
      </c>
      <c r="AE6" s="21">
        <f t="shared" si="4"/>
        <v>100.41</v>
      </c>
      <c r="AF6" s="21">
        <f t="shared" si="4"/>
        <v>100.17</v>
      </c>
      <c r="AG6" s="21">
        <f t="shared" si="4"/>
        <v>96.95</v>
      </c>
      <c r="AH6" s="21">
        <f t="shared" si="4"/>
        <v>99.24</v>
      </c>
      <c r="AI6" s="20" t="str">
        <f>IF(AI7="","",IF(AI7="-","【-】","【"&amp;SUBSTITUTE(TEXT(AI7,"#,##0.00"),"-","△")&amp;"】"))</f>
        <v>【100.06】</v>
      </c>
      <c r="AJ6" s="20">
        <f>IF(AJ7="",NA(),AJ7)</f>
        <v>0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>
        <f t="shared" si="5"/>
        <v>74.239999999999995</v>
      </c>
      <c r="AP6" s="21">
        <f t="shared" si="5"/>
        <v>83.92</v>
      </c>
      <c r="AQ6" s="21">
        <f t="shared" si="5"/>
        <v>89.31</v>
      </c>
      <c r="AR6" s="21">
        <f t="shared" si="5"/>
        <v>91.33</v>
      </c>
      <c r="AS6" s="21">
        <f t="shared" si="5"/>
        <v>89.91</v>
      </c>
      <c r="AT6" s="20" t="str">
        <f>IF(AT7="","",IF(AT7="-","【-】","【"&amp;SUBSTITUTE(TEXT(AT7,"#,##0.00"),"-","△")&amp;"】"))</f>
        <v>【84.61】</v>
      </c>
      <c r="AU6" s="21">
        <f>IF(AU7="",NA(),AU7)</f>
        <v>96.15</v>
      </c>
      <c r="AV6" s="21">
        <f t="shared" ref="AV6:BD6" si="6">IF(AV7="",NA(),AV7)</f>
        <v>94.36</v>
      </c>
      <c r="AW6" s="21">
        <f t="shared" si="6"/>
        <v>148.32</v>
      </c>
      <c r="AX6" s="21">
        <f t="shared" si="6"/>
        <v>160.81</v>
      </c>
      <c r="AY6" s="21">
        <f t="shared" si="6"/>
        <v>178.82</v>
      </c>
      <c r="AZ6" s="21">
        <f t="shared" si="6"/>
        <v>100.47</v>
      </c>
      <c r="BA6" s="21">
        <f t="shared" si="6"/>
        <v>122.71</v>
      </c>
      <c r="BB6" s="21">
        <f t="shared" si="6"/>
        <v>138.19999999999999</v>
      </c>
      <c r="BC6" s="21">
        <f t="shared" si="6"/>
        <v>126.97</v>
      </c>
      <c r="BD6" s="21">
        <f t="shared" si="6"/>
        <v>103.61</v>
      </c>
      <c r="BE6" s="20" t="str">
        <f>IF(BE7="","",IF(BE7="-","【-】","【"&amp;SUBSTITUTE(TEXT(BE7,"#,##0.00"),"-","△")&amp;"】"))</f>
        <v>【106.63】</v>
      </c>
      <c r="BF6" s="20">
        <f>IF(BF7="",NA(),BF7)</f>
        <v>0</v>
      </c>
      <c r="BG6" s="20">
        <f t="shared" ref="BG6:BO6" si="7">IF(BG7="",NA(),BG7)</f>
        <v>0</v>
      </c>
      <c r="BH6" s="20">
        <f t="shared" si="7"/>
        <v>0</v>
      </c>
      <c r="BI6" s="20">
        <f t="shared" si="7"/>
        <v>0</v>
      </c>
      <c r="BJ6" s="20">
        <f t="shared" si="7"/>
        <v>0</v>
      </c>
      <c r="BK6" s="21">
        <f t="shared" si="7"/>
        <v>294.27</v>
      </c>
      <c r="BL6" s="21">
        <f t="shared" si="7"/>
        <v>294.08999999999997</v>
      </c>
      <c r="BM6" s="21">
        <f t="shared" si="7"/>
        <v>294.08999999999997</v>
      </c>
      <c r="BN6" s="21">
        <f t="shared" si="7"/>
        <v>338.47</v>
      </c>
      <c r="BO6" s="21">
        <f t="shared" si="7"/>
        <v>368.83</v>
      </c>
      <c r="BP6" s="20" t="str">
        <f>IF(BP7="","",IF(BP7="-","【-】","【"&amp;SUBSTITUTE(TEXT(BP7,"#,##0.00"),"-","△")&amp;"】"))</f>
        <v>【386.06】</v>
      </c>
      <c r="BQ6" s="21">
        <f>IF(BQ7="",NA(),BQ7)</f>
        <v>57.82</v>
      </c>
      <c r="BR6" s="21">
        <f t="shared" ref="BR6:BZ6" si="8">IF(BR7="",NA(),BR7)</f>
        <v>67.77</v>
      </c>
      <c r="BS6" s="21">
        <f t="shared" si="8"/>
        <v>62.42</v>
      </c>
      <c r="BT6" s="21">
        <f t="shared" si="8"/>
        <v>58.67</v>
      </c>
      <c r="BU6" s="21">
        <f t="shared" si="8"/>
        <v>58.3</v>
      </c>
      <c r="BV6" s="21">
        <f t="shared" si="8"/>
        <v>60.59</v>
      </c>
      <c r="BW6" s="21">
        <f t="shared" si="8"/>
        <v>60</v>
      </c>
      <c r="BX6" s="21">
        <f t="shared" si="8"/>
        <v>59.01</v>
      </c>
      <c r="BY6" s="21">
        <f t="shared" si="8"/>
        <v>56.06</v>
      </c>
      <c r="BZ6" s="21">
        <f t="shared" si="8"/>
        <v>53.25</v>
      </c>
      <c r="CA6" s="20" t="str">
        <f>IF(CA7="","",IF(CA7="-","【-】","【"&amp;SUBSTITUTE(TEXT(CA7,"#,##0.00"),"-","△")&amp;"】"))</f>
        <v>【51.14】</v>
      </c>
      <c r="CB6" s="21">
        <f>IF(CB7="",NA(),CB7)</f>
        <v>152</v>
      </c>
      <c r="CC6" s="21">
        <f t="shared" ref="CC6:CK6" si="9">IF(CC7="",NA(),CC7)</f>
        <v>130.11000000000001</v>
      </c>
      <c r="CD6" s="21">
        <f t="shared" si="9"/>
        <v>142.96</v>
      </c>
      <c r="CE6" s="21">
        <f t="shared" si="9"/>
        <v>151.74</v>
      </c>
      <c r="CF6" s="21">
        <f t="shared" si="9"/>
        <v>151.97999999999999</v>
      </c>
      <c r="CG6" s="21">
        <f t="shared" si="9"/>
        <v>280.23</v>
      </c>
      <c r="CH6" s="21">
        <f t="shared" si="9"/>
        <v>282.70999999999998</v>
      </c>
      <c r="CI6" s="21">
        <f t="shared" si="9"/>
        <v>291.82</v>
      </c>
      <c r="CJ6" s="21">
        <f t="shared" si="9"/>
        <v>304.36</v>
      </c>
      <c r="CK6" s="21">
        <f t="shared" si="9"/>
        <v>325.45</v>
      </c>
      <c r="CL6" s="20" t="str">
        <f>IF(CL7="","",IF(CL7="-","【-】","【"&amp;SUBSTITUTE(TEXT(CL7,"#,##0.00"),"-","△")&amp;"】"))</f>
        <v>【329.31】</v>
      </c>
      <c r="CM6" s="21">
        <f>IF(CM7="",NA(),CM7)</f>
        <v>100</v>
      </c>
      <c r="CN6" s="21">
        <f t="shared" ref="CN6:CV6" si="10">IF(CN7="",NA(),CN7)</f>
        <v>100</v>
      </c>
      <c r="CO6" s="21">
        <f t="shared" si="10"/>
        <v>100</v>
      </c>
      <c r="CP6" s="21">
        <f t="shared" si="10"/>
        <v>100</v>
      </c>
      <c r="CQ6" s="21">
        <f t="shared" si="10"/>
        <v>100</v>
      </c>
      <c r="CR6" s="21">
        <f t="shared" si="10"/>
        <v>58.19</v>
      </c>
      <c r="CS6" s="21">
        <f t="shared" si="10"/>
        <v>56.52</v>
      </c>
      <c r="CT6" s="21">
        <f t="shared" si="10"/>
        <v>88.45</v>
      </c>
      <c r="CU6" s="21">
        <f t="shared" si="10"/>
        <v>54.08</v>
      </c>
      <c r="CV6" s="21">
        <f t="shared" si="10"/>
        <v>52.59</v>
      </c>
      <c r="CW6" s="20" t="str">
        <f>IF(CW7="","",IF(CW7="-","【-】","【"&amp;SUBSTITUTE(TEXT(CW7,"#,##0.00"),"-","△")&amp;"】"))</f>
        <v>【54.37】</v>
      </c>
      <c r="CX6" s="21">
        <f>IF(CX7="",NA(),CX7)</f>
        <v>100</v>
      </c>
      <c r="CY6" s="21">
        <f t="shared" ref="CY6:DG6" si="11">IF(CY7="",NA(),CY7)</f>
        <v>100</v>
      </c>
      <c r="CZ6" s="21">
        <f t="shared" si="11"/>
        <v>100</v>
      </c>
      <c r="DA6" s="21">
        <f t="shared" si="11"/>
        <v>100</v>
      </c>
      <c r="DB6" s="21">
        <f t="shared" si="11"/>
        <v>100</v>
      </c>
      <c r="DC6" s="21">
        <f t="shared" si="11"/>
        <v>87.8</v>
      </c>
      <c r="DD6" s="21">
        <f t="shared" si="11"/>
        <v>88.43</v>
      </c>
      <c r="DE6" s="21">
        <f t="shared" si="11"/>
        <v>90.34</v>
      </c>
      <c r="DF6" s="21">
        <f t="shared" si="11"/>
        <v>90.57</v>
      </c>
      <c r="DG6" s="21">
        <f t="shared" si="11"/>
        <v>87.02</v>
      </c>
      <c r="DH6" s="20" t="str">
        <f>IF(DH7="","",IF(DH7="-","【-】","【"&amp;SUBSTITUTE(TEXT(DH7,"#,##0.00"),"-","△")&amp;"】"))</f>
        <v>【84.89】</v>
      </c>
      <c r="DI6" s="21">
        <f>IF(DI7="",NA(),DI7)</f>
        <v>39.909999999999997</v>
      </c>
      <c r="DJ6" s="21">
        <f t="shared" ref="DJ6:DR6" si="12">IF(DJ7="",NA(),DJ7)</f>
        <v>42.18</v>
      </c>
      <c r="DK6" s="21">
        <f t="shared" si="12"/>
        <v>44.7</v>
      </c>
      <c r="DL6" s="21">
        <f t="shared" si="12"/>
        <v>47.14</v>
      </c>
      <c r="DM6" s="21">
        <f t="shared" si="12"/>
        <v>49.52</v>
      </c>
      <c r="DN6" s="21">
        <f t="shared" si="12"/>
        <v>15.74</v>
      </c>
      <c r="DO6" s="21">
        <f t="shared" si="12"/>
        <v>21.02</v>
      </c>
      <c r="DP6" s="21">
        <f t="shared" si="12"/>
        <v>24.31</v>
      </c>
      <c r="DQ6" s="21">
        <f t="shared" si="12"/>
        <v>26.92</v>
      </c>
      <c r="DR6" s="21">
        <f t="shared" si="12"/>
        <v>27.57</v>
      </c>
      <c r="DS6" s="20" t="str">
        <f>IF(DS7="","",IF(DS7="-","【-】","【"&amp;SUBSTITUTE(TEXT(DS7,"#,##0.00"),"-","△")&amp;"】"))</f>
        <v>【26.38】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1" t="str">
        <f t="shared" si="13"/>
        <v>-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1" t="str">
        <f t="shared" si="13"/>
        <v>-</v>
      </c>
      <c r="ED6" s="20" t="str">
        <f>IF(ED7="","",IF(ED7="-","【-】","【"&amp;SUBSTITUTE(TEXT(ED7,"#,##0.00"),"-","△")&amp;"】"))</f>
        <v>【-】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8" s="22" customFormat="1" x14ac:dyDescent="0.2">
      <c r="A7" s="14"/>
      <c r="B7" s="23">
        <v>2024</v>
      </c>
      <c r="C7" s="23">
        <v>382043</v>
      </c>
      <c r="D7" s="23">
        <v>46</v>
      </c>
      <c r="E7" s="23">
        <v>18</v>
      </c>
      <c r="F7" s="23">
        <v>0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52.36</v>
      </c>
      <c r="P7" s="24">
        <v>9.9</v>
      </c>
      <c r="Q7" s="24">
        <v>100</v>
      </c>
      <c r="R7" s="24">
        <v>3570</v>
      </c>
      <c r="S7" s="24">
        <v>30019</v>
      </c>
      <c r="T7" s="24">
        <v>132.65</v>
      </c>
      <c r="U7" s="24">
        <v>226.3</v>
      </c>
      <c r="V7" s="24">
        <v>2933</v>
      </c>
      <c r="W7" s="24">
        <v>126.6</v>
      </c>
      <c r="X7" s="24">
        <v>23.17</v>
      </c>
      <c r="Y7" s="24">
        <v>104.58</v>
      </c>
      <c r="Z7" s="24">
        <v>100.47</v>
      </c>
      <c r="AA7" s="24">
        <v>116.69</v>
      </c>
      <c r="AB7" s="24">
        <v>103.74</v>
      </c>
      <c r="AC7" s="24">
        <v>104.4</v>
      </c>
      <c r="AD7" s="24">
        <v>99.03</v>
      </c>
      <c r="AE7" s="24">
        <v>100.41</v>
      </c>
      <c r="AF7" s="24">
        <v>100.17</v>
      </c>
      <c r="AG7" s="24">
        <v>96.95</v>
      </c>
      <c r="AH7" s="24">
        <v>99.24</v>
      </c>
      <c r="AI7" s="24">
        <v>100.06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74.239999999999995</v>
      </c>
      <c r="AP7" s="24">
        <v>83.92</v>
      </c>
      <c r="AQ7" s="24">
        <v>89.31</v>
      </c>
      <c r="AR7" s="24">
        <v>91.33</v>
      </c>
      <c r="AS7" s="24">
        <v>89.91</v>
      </c>
      <c r="AT7" s="24">
        <v>84.61</v>
      </c>
      <c r="AU7" s="24">
        <v>96.15</v>
      </c>
      <c r="AV7" s="24">
        <v>94.36</v>
      </c>
      <c r="AW7" s="24">
        <v>148.32</v>
      </c>
      <c r="AX7" s="24">
        <v>160.81</v>
      </c>
      <c r="AY7" s="24">
        <v>178.82</v>
      </c>
      <c r="AZ7" s="24">
        <v>100.47</v>
      </c>
      <c r="BA7" s="24">
        <v>122.71</v>
      </c>
      <c r="BB7" s="24">
        <v>138.19999999999999</v>
      </c>
      <c r="BC7" s="24">
        <v>126.97</v>
      </c>
      <c r="BD7" s="24">
        <v>103.61</v>
      </c>
      <c r="BE7" s="24">
        <v>106.63</v>
      </c>
      <c r="BF7" s="24">
        <v>0</v>
      </c>
      <c r="BG7" s="24">
        <v>0</v>
      </c>
      <c r="BH7" s="24">
        <v>0</v>
      </c>
      <c r="BI7" s="24">
        <v>0</v>
      </c>
      <c r="BJ7" s="24">
        <v>0</v>
      </c>
      <c r="BK7" s="24">
        <v>294.27</v>
      </c>
      <c r="BL7" s="24">
        <v>294.08999999999997</v>
      </c>
      <c r="BM7" s="24">
        <v>294.08999999999997</v>
      </c>
      <c r="BN7" s="24">
        <v>338.47</v>
      </c>
      <c r="BO7" s="24">
        <v>368.83</v>
      </c>
      <c r="BP7" s="24">
        <v>386.06</v>
      </c>
      <c r="BQ7" s="24">
        <v>57.82</v>
      </c>
      <c r="BR7" s="24">
        <v>67.77</v>
      </c>
      <c r="BS7" s="24">
        <v>62.42</v>
      </c>
      <c r="BT7" s="24">
        <v>58.67</v>
      </c>
      <c r="BU7" s="24">
        <v>58.3</v>
      </c>
      <c r="BV7" s="24">
        <v>60.59</v>
      </c>
      <c r="BW7" s="24">
        <v>60</v>
      </c>
      <c r="BX7" s="24">
        <v>59.01</v>
      </c>
      <c r="BY7" s="24">
        <v>56.06</v>
      </c>
      <c r="BZ7" s="24">
        <v>53.25</v>
      </c>
      <c r="CA7" s="24">
        <v>51.14</v>
      </c>
      <c r="CB7" s="24">
        <v>152</v>
      </c>
      <c r="CC7" s="24">
        <v>130.11000000000001</v>
      </c>
      <c r="CD7" s="24">
        <v>142.96</v>
      </c>
      <c r="CE7" s="24">
        <v>151.74</v>
      </c>
      <c r="CF7" s="24">
        <v>151.97999999999999</v>
      </c>
      <c r="CG7" s="24">
        <v>280.23</v>
      </c>
      <c r="CH7" s="24">
        <v>282.70999999999998</v>
      </c>
      <c r="CI7" s="24">
        <v>291.82</v>
      </c>
      <c r="CJ7" s="24">
        <v>304.36</v>
      </c>
      <c r="CK7" s="24">
        <v>325.45</v>
      </c>
      <c r="CL7" s="24">
        <v>329.31</v>
      </c>
      <c r="CM7" s="24">
        <v>100</v>
      </c>
      <c r="CN7" s="24">
        <v>100</v>
      </c>
      <c r="CO7" s="24">
        <v>100</v>
      </c>
      <c r="CP7" s="24">
        <v>100</v>
      </c>
      <c r="CQ7" s="24">
        <v>100</v>
      </c>
      <c r="CR7" s="24">
        <v>58.19</v>
      </c>
      <c r="CS7" s="24">
        <v>56.52</v>
      </c>
      <c r="CT7" s="24">
        <v>88.45</v>
      </c>
      <c r="CU7" s="24">
        <v>54.08</v>
      </c>
      <c r="CV7" s="24">
        <v>52.59</v>
      </c>
      <c r="CW7" s="24">
        <v>54.37</v>
      </c>
      <c r="CX7" s="24">
        <v>100</v>
      </c>
      <c r="CY7" s="24">
        <v>100</v>
      </c>
      <c r="CZ7" s="24">
        <v>100</v>
      </c>
      <c r="DA7" s="24">
        <v>100</v>
      </c>
      <c r="DB7" s="24">
        <v>100</v>
      </c>
      <c r="DC7" s="24">
        <v>87.8</v>
      </c>
      <c r="DD7" s="24">
        <v>88.43</v>
      </c>
      <c r="DE7" s="24">
        <v>90.34</v>
      </c>
      <c r="DF7" s="24">
        <v>90.57</v>
      </c>
      <c r="DG7" s="24">
        <v>87.02</v>
      </c>
      <c r="DH7" s="24">
        <v>84.89</v>
      </c>
      <c r="DI7" s="24">
        <v>39.909999999999997</v>
      </c>
      <c r="DJ7" s="24">
        <v>42.18</v>
      </c>
      <c r="DK7" s="24">
        <v>44.7</v>
      </c>
      <c r="DL7" s="24">
        <v>47.14</v>
      </c>
      <c r="DM7" s="24">
        <v>49.52</v>
      </c>
      <c r="DN7" s="24">
        <v>15.74</v>
      </c>
      <c r="DO7" s="24">
        <v>21.02</v>
      </c>
      <c r="DP7" s="24">
        <v>24.31</v>
      </c>
      <c r="DQ7" s="24">
        <v>26.92</v>
      </c>
      <c r="DR7" s="24">
        <v>27.57</v>
      </c>
      <c r="DS7" s="24">
        <v>26.38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 t="s">
        <v>102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 t="s">
        <v>102</v>
      </c>
      <c r="ED7" s="24" t="s">
        <v>102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 t="s">
        <v>102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 t="s">
        <v>102</v>
      </c>
      <c r="EO7" s="24" t="s">
        <v>102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111</v>
      </c>
      <c r="D13" t="s">
        <v>112</v>
      </c>
      <c r="E13" t="s">
        <v>111</v>
      </c>
      <c r="F13" t="s">
        <v>110</v>
      </c>
      <c r="G13" t="s">
        <v>113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袋瀬 祐太</cp:lastModifiedBy>
  <dcterms:created xsi:type="dcterms:W3CDTF">2025-12-23T06:31:30Z</dcterms:created>
  <dcterms:modified xsi:type="dcterms:W3CDTF">2026-01-27T05:12:23Z</dcterms:modified>
  <cp:category/>
</cp:coreProperties>
</file>