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798\Desktop\H3004\70調査・照会\R07年度\R080206〆経営比較分析表\"/>
    </mc:Choice>
  </mc:AlternateContent>
  <xr:revisionPtr revIDLastSave="0" documentId="13_ncr:1_{A870A89E-97AC-4F4F-BBAC-4F3F4453B934}" xr6:coauthVersionLast="47" xr6:coauthVersionMax="47" xr10:uidLastSave="{00000000-0000-0000-0000-000000000000}"/>
  <workbookProtection workbookAlgorithmName="SHA-512" workbookHashValue="ItFK0Wf4GqzG+51dnkuPMWf4Y0OEvIESBDuUyIj8z2y680Vw1cpzAOZs7phV6nbIWO1LExpkyM5FRlG96kE78g==" workbookSaltValue="D6ZGZKZcdPOxS+wcX53hkw==" workbookSpinCount="100000" lockStructure="1"/>
  <bookViews>
    <workbookView xWindow="3600" yWindow="165" windowWidth="21570" windowHeight="109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F85" i="4"/>
  <c r="E85" i="4"/>
  <c r="BB10" i="4"/>
  <c r="AT10" i="4"/>
  <c r="AL10" i="4"/>
  <c r="I10" i="4"/>
  <c r="B10" i="4"/>
  <c r="AD8" i="4"/>
  <c r="W8" i="4"/>
  <c r="P8" i="4"/>
  <c r="I8" i="4"/>
  <c r="B8" i="4"/>
</calcChain>
</file>

<file path=xl/sharedStrings.xml><?xml version="1.0" encoding="utf-8"?>
<sst xmlns="http://schemas.openxmlformats.org/spreadsheetml/2006/main" count="250" uniqueCount="111">
  <si>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</si>
  <si>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</si>
  <si>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</si>
  <si>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</si>
  <si>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</si>
  <si>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</si>
  <si>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</si>
  <si>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</si>
  <si>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</si>
  <si>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</si>
  <si>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</si>
  <si>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</si>
  <si>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</si>
  <si>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</si>
  <si>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</si>
  <si>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</si>
  <si>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</si>
  <si>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</si>
  <si>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</si>
  <si>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</si>
  <si>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</si>
  <si>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</si>
  <si>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</si>
  <si>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</si>
  <si>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</si>
  <si>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</si>
  <si>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</si>
  <si>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</si>
  <si>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</si>
  <si>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</si>
  <si>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</si>
  <si>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</si>
  <si>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</si>
  <si>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</si>
  <si>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</si>
  <si>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</si>
  <si>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</si>
  <si>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</si>
  <si>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</si>
  <si>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</si>
  <si>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</si>
  <si>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</si>
  <si>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</si>
  <si>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</si>
  <si>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</si>
  <si>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</si>
  <si>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</si>
  <si>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</si>
  <si>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</si>
  <si>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</si>
  <si>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</si>
  <si>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</si>
  <si>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</si>
  <si>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</si>
  <si>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</si>
  <si>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</si>
  <si>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</si>
  <si>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</si>
  <si>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</si>
  <si>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</si>
  <si>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</si>
  <si>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</si>
  <si>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</si>
  <si>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</si>
  <si>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</si>
  <si>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</si>
  <si>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</si>
  <si>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</si>
  <si>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</si>
  <si>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</si>
  <si>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</si>
  <si>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</si>
  <si>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</si>
  <si>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</si>
  <si>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</si>
  <si>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</si>
  <si>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</si>
  <si>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</si>
  <si>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</si>
  <si>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</si>
  <si>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</si>
  <si>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</si>
  <si>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</si>
  <si>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</si>
  <si>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</si>
  <si>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</si>
  <si>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</si>
  <si>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</si>
  <si>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</si>
  <si>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</si>
  <si>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</si>
  <si>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</si>
  <si>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</si>
  <si>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</si>
  <si>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</si>
  <si>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</si>
  <si>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</si>
  <si>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</si>
  <si>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</si>
  <si>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</si>
  <si>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</si>
  <si>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</si>
  <si>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</si>
  <si>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</si>
  <si>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</si>
  <si>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</si>
  <si>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</si>
  <si>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</si>
  <si>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経年劣化による簡易水道施設や配水管等の老朽化により、修繕箇所は増加の傾向にある。地元簡易水道組合が維持管理できるよう、必要な補助並び指導を行っていく。</t>
    <phoneticPr fontId="4"/>
  </si>
  <si>
    <t>平成28年度末をもって第1期簡易水道統合整備事業が完了し、10地区を上水道へ統合した。未統合の11地区は主に山間部で過疎・高齢化が進む地区となっており、地元での施設等維持管理の負担が大きく、統合への要望も高くなっている。地区の合意を受けた一部地区については、簡易水道等統合整備基本計画に基づき、上水道へ統合するための管路布設工事を令和5年度より開始した。</t>
    <phoneticPr fontId="4"/>
  </si>
  <si>
    <t>①経常収支比率
100％近辺で推移しているが、料金収入のみでの運営は成り立たず一般会計繰入金に頼らざるを得ない状況である。
④企業債残高対給水収益比率
一部地区の統合整備を開始したことから企業債残高が増加した。
⑤料金回収率
山間部の簡易水道のみが残り、回収率の向上は厳しい状況となっている。
⑥給水原価
類似団体平均値を下回る状況が続いている。
⑦施設利用率
簡易水道区域の人口の減少から施設利用率は50％程度に留まっている。今後は施設の統廃合・ダウンサイジングの検討を行う必要がある。
⑧有収率
地元簡易水道組合との連携を取ることで漏水に迅速に対応し、有収率の向上に努める。</t>
    <rPh sb="12" eb="14">
      <t>キンペン</t>
    </rPh>
    <rPh sb="15" eb="17">
      <t>スイイ</t>
    </rPh>
    <rPh sb="86" eb="88">
      <t>カイシ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</si>
</sst>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F20-426B-A199-B3E4B55DA36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0.37</c:v>
                </c:pt>
                <c:pt idx="2">
                  <c:v>0.23</c:v>
                </c:pt>
                <c:pt idx="3">
                  <c:v>0.88</c:v>
                </c:pt>
                <c:pt idx="4">
                  <c:v>0.25</c:v>
                </c:pt>
              </c:numCache>
            </c:numRef>
          </c:val>
          <c:smooth val="0"/>
          <c:extLst>
            <c:ext xmlns:c16="http://schemas.microsoft.com/office/drawing/2014/chart" uri="{C3380CC4-5D6E-409C-BE32-E72D297353CC}">
              <c16:uniqueId val="{00000001-7F20-426B-A199-B3E4B55DA36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48.67</c:v>
                </c:pt>
                <c:pt idx="2">
                  <c:v>52.62</c:v>
                </c:pt>
                <c:pt idx="3">
                  <c:v>51.31</c:v>
                </c:pt>
                <c:pt idx="4">
                  <c:v>51.24</c:v>
                </c:pt>
              </c:numCache>
            </c:numRef>
          </c:val>
          <c:extLst>
            <c:ext xmlns:c16="http://schemas.microsoft.com/office/drawing/2014/chart" uri="{C3380CC4-5D6E-409C-BE32-E72D297353CC}">
              <c16:uniqueId val="{00000000-4474-42B1-B9BF-BD0FB0C04B2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48.75</c:v>
                </c:pt>
                <c:pt idx="2">
                  <c:v>50.95</c:v>
                </c:pt>
                <c:pt idx="3">
                  <c:v>52.39</c:v>
                </c:pt>
                <c:pt idx="4">
                  <c:v>29.19</c:v>
                </c:pt>
              </c:numCache>
            </c:numRef>
          </c:val>
          <c:smooth val="0"/>
          <c:extLst>
            <c:ext xmlns:c16="http://schemas.microsoft.com/office/drawing/2014/chart" uri="{C3380CC4-5D6E-409C-BE32-E72D297353CC}">
              <c16:uniqueId val="{00000001-4474-42B1-B9BF-BD0FB0C04B2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85.84</c:v>
                </c:pt>
                <c:pt idx="2">
                  <c:v>86.16</c:v>
                </c:pt>
                <c:pt idx="3">
                  <c:v>83.58</c:v>
                </c:pt>
                <c:pt idx="4">
                  <c:v>83.68</c:v>
                </c:pt>
              </c:numCache>
            </c:numRef>
          </c:val>
          <c:extLst>
            <c:ext xmlns:c16="http://schemas.microsoft.com/office/drawing/2014/chart" uri="{C3380CC4-5D6E-409C-BE32-E72D297353CC}">
              <c16:uniqueId val="{00000000-80AD-4C10-9792-340B72764A4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60.88</c:v>
                </c:pt>
                <c:pt idx="2">
                  <c:v>61</c:v>
                </c:pt>
                <c:pt idx="3">
                  <c:v>63.38</c:v>
                </c:pt>
                <c:pt idx="4">
                  <c:v>66.040000000000006</c:v>
                </c:pt>
              </c:numCache>
            </c:numRef>
          </c:val>
          <c:smooth val="0"/>
          <c:extLst>
            <c:ext xmlns:c16="http://schemas.microsoft.com/office/drawing/2014/chart" uri="{C3380CC4-5D6E-409C-BE32-E72D297353CC}">
              <c16:uniqueId val="{00000001-80AD-4C10-9792-340B72764A4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112.22</c:v>
                </c:pt>
                <c:pt idx="2">
                  <c:v>100.54</c:v>
                </c:pt>
                <c:pt idx="3">
                  <c:v>109.2</c:v>
                </c:pt>
                <c:pt idx="4">
                  <c:v>95.82</c:v>
                </c:pt>
              </c:numCache>
            </c:numRef>
          </c:val>
          <c:extLst>
            <c:ext xmlns:c16="http://schemas.microsoft.com/office/drawing/2014/chart" uri="{C3380CC4-5D6E-409C-BE32-E72D297353CC}">
              <c16:uniqueId val="{00000000-F260-4D82-B8C9-6F72CF8F1E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98.78</c:v>
                </c:pt>
                <c:pt idx="2">
                  <c:v>101.23</c:v>
                </c:pt>
                <c:pt idx="3">
                  <c:v>103.12</c:v>
                </c:pt>
                <c:pt idx="4">
                  <c:v>102.26</c:v>
                </c:pt>
              </c:numCache>
            </c:numRef>
          </c:val>
          <c:smooth val="0"/>
          <c:extLst>
            <c:ext xmlns:c16="http://schemas.microsoft.com/office/drawing/2014/chart" uri="{C3380CC4-5D6E-409C-BE32-E72D297353CC}">
              <c16:uniqueId val="{00000001-F260-4D82-B8C9-6F72CF8F1E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83.78</c:v>
                </c:pt>
                <c:pt idx="2">
                  <c:v>84.41</c:v>
                </c:pt>
                <c:pt idx="3">
                  <c:v>85.05</c:v>
                </c:pt>
                <c:pt idx="4">
                  <c:v>85.68</c:v>
                </c:pt>
              </c:numCache>
            </c:numRef>
          </c:val>
          <c:extLst>
            <c:ext xmlns:c16="http://schemas.microsoft.com/office/drawing/2014/chart" uri="{C3380CC4-5D6E-409C-BE32-E72D297353CC}">
              <c16:uniqueId val="{00000000-1793-4D6E-9647-689EA93C51F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29.81</c:v>
                </c:pt>
                <c:pt idx="2">
                  <c:v>30.82</c:v>
                </c:pt>
                <c:pt idx="3">
                  <c:v>24.27</c:v>
                </c:pt>
                <c:pt idx="4">
                  <c:v>28.04</c:v>
                </c:pt>
              </c:numCache>
            </c:numRef>
          </c:val>
          <c:smooth val="0"/>
          <c:extLst>
            <c:ext xmlns:c16="http://schemas.microsoft.com/office/drawing/2014/chart" uri="{C3380CC4-5D6E-409C-BE32-E72D297353CC}">
              <c16:uniqueId val="{00000001-1793-4D6E-9647-689EA93C51F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68.709999999999994</c:v>
                </c:pt>
                <c:pt idx="2">
                  <c:v>68.709999999999994</c:v>
                </c:pt>
                <c:pt idx="3">
                  <c:v>68.709999999999994</c:v>
                </c:pt>
                <c:pt idx="4">
                  <c:v>68.709999999999994</c:v>
                </c:pt>
              </c:numCache>
            </c:numRef>
          </c:val>
          <c:extLst>
            <c:ext xmlns:c16="http://schemas.microsoft.com/office/drawing/2014/chart" uri="{C3380CC4-5D6E-409C-BE32-E72D297353CC}">
              <c16:uniqueId val="{00000000-6021-43BB-9A53-DF1862A8443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18.05</c:v>
                </c:pt>
                <c:pt idx="2">
                  <c:v>14.28</c:v>
                </c:pt>
                <c:pt idx="3">
                  <c:v>12.77</c:v>
                </c:pt>
                <c:pt idx="4">
                  <c:v>11.15</c:v>
                </c:pt>
              </c:numCache>
            </c:numRef>
          </c:val>
          <c:smooth val="0"/>
          <c:extLst>
            <c:ext xmlns:c16="http://schemas.microsoft.com/office/drawing/2014/chart" uri="{C3380CC4-5D6E-409C-BE32-E72D297353CC}">
              <c16:uniqueId val="{00000001-6021-43BB-9A53-DF1862A8443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143-470A-AE88-CAE6BC5CB3E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155.82</c:v>
                </c:pt>
                <c:pt idx="2">
                  <c:v>155.18</c:v>
                </c:pt>
                <c:pt idx="3">
                  <c:v>101.46</c:v>
                </c:pt>
                <c:pt idx="4">
                  <c:v>82.37</c:v>
                </c:pt>
              </c:numCache>
            </c:numRef>
          </c:val>
          <c:smooth val="0"/>
          <c:extLst>
            <c:ext xmlns:c16="http://schemas.microsoft.com/office/drawing/2014/chart" uri="{C3380CC4-5D6E-409C-BE32-E72D297353CC}">
              <c16:uniqueId val="{00000001-3143-470A-AE88-CAE6BC5CB3E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100.8</c:v>
                </c:pt>
                <c:pt idx="2">
                  <c:v>100.97</c:v>
                </c:pt>
                <c:pt idx="3">
                  <c:v>181.12</c:v>
                </c:pt>
                <c:pt idx="4">
                  <c:v>286.52</c:v>
                </c:pt>
              </c:numCache>
            </c:numRef>
          </c:val>
          <c:extLst>
            <c:ext xmlns:c16="http://schemas.microsoft.com/office/drawing/2014/chart" uri="{C3380CC4-5D6E-409C-BE32-E72D297353CC}">
              <c16:uniqueId val="{00000000-E630-4D79-9CB0-8AF4A3AB428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111.08</c:v>
                </c:pt>
                <c:pt idx="2">
                  <c:v>118.28</c:v>
                </c:pt>
                <c:pt idx="3">
                  <c:v>112.37</c:v>
                </c:pt>
                <c:pt idx="4">
                  <c:v>101.6</c:v>
                </c:pt>
              </c:numCache>
            </c:numRef>
          </c:val>
          <c:smooth val="0"/>
          <c:extLst>
            <c:ext xmlns:c16="http://schemas.microsoft.com/office/drawing/2014/chart" uri="{C3380CC4-5D6E-409C-BE32-E72D297353CC}">
              <c16:uniqueId val="{00000001-E630-4D79-9CB0-8AF4A3AB428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714.32</c:v>
                </c:pt>
                <c:pt idx="2">
                  <c:v>804.29</c:v>
                </c:pt>
                <c:pt idx="3">
                  <c:v>1012.39</c:v>
                </c:pt>
                <c:pt idx="4">
                  <c:v>2519.4299999999998</c:v>
                </c:pt>
              </c:numCache>
            </c:numRef>
          </c:val>
          <c:extLst>
            <c:ext xmlns:c16="http://schemas.microsoft.com/office/drawing/2014/chart" uri="{C3380CC4-5D6E-409C-BE32-E72D297353CC}">
              <c16:uniqueId val="{00000000-368B-4BAA-AEBE-761C800CACB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1596.62</c:v>
                </c:pt>
                <c:pt idx="2">
                  <c:v>1456.79</c:v>
                </c:pt>
                <c:pt idx="3">
                  <c:v>1364.2</c:v>
                </c:pt>
                <c:pt idx="4">
                  <c:v>1398.03</c:v>
                </c:pt>
              </c:numCache>
            </c:numRef>
          </c:val>
          <c:smooth val="0"/>
          <c:extLst>
            <c:ext xmlns:c16="http://schemas.microsoft.com/office/drawing/2014/chart" uri="{C3380CC4-5D6E-409C-BE32-E72D297353CC}">
              <c16:uniqueId val="{00000001-368B-4BAA-AEBE-761C800CACB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23.98</c:v>
                </c:pt>
                <c:pt idx="2">
                  <c:v>24.07</c:v>
                </c:pt>
                <c:pt idx="3">
                  <c:v>22.16</c:v>
                </c:pt>
                <c:pt idx="4">
                  <c:v>19.97</c:v>
                </c:pt>
              </c:numCache>
            </c:numRef>
          </c:val>
          <c:extLst>
            <c:ext xmlns:c16="http://schemas.microsoft.com/office/drawing/2014/chart" uri="{C3380CC4-5D6E-409C-BE32-E72D297353CC}">
              <c16:uniqueId val="{00000000-AD44-4F76-9982-C9B9BB0BFED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33.659999999999997</c:v>
                </c:pt>
                <c:pt idx="2">
                  <c:v>35.33</c:v>
                </c:pt>
                <c:pt idx="3">
                  <c:v>38.58</c:v>
                </c:pt>
                <c:pt idx="4">
                  <c:v>39.15</c:v>
                </c:pt>
              </c:numCache>
            </c:numRef>
          </c:val>
          <c:smooth val="0"/>
          <c:extLst>
            <c:ext xmlns:c16="http://schemas.microsoft.com/office/drawing/2014/chart" uri="{C3380CC4-5D6E-409C-BE32-E72D297353CC}">
              <c16:uniqueId val="{00000001-AD44-4F76-9982-C9B9BB0BFED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177.31</c:v>
                </c:pt>
                <c:pt idx="2">
                  <c:v>180.06</c:v>
                </c:pt>
                <c:pt idx="3">
                  <c:v>197.71</c:v>
                </c:pt>
                <c:pt idx="4">
                  <c:v>221.97</c:v>
                </c:pt>
              </c:numCache>
            </c:numRef>
          </c:val>
          <c:extLst>
            <c:ext xmlns:c16="http://schemas.microsoft.com/office/drawing/2014/chart" uri="{C3380CC4-5D6E-409C-BE32-E72D297353CC}">
              <c16:uniqueId val="{00000000-BB63-4118-95C4-5B1762E091B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506.68</c:v>
                </c:pt>
                <c:pt idx="2">
                  <c:v>491.45</c:v>
                </c:pt>
                <c:pt idx="3">
                  <c:v>448.81</c:v>
                </c:pt>
                <c:pt idx="4">
                  <c:v>392.81</c:v>
                </c:pt>
              </c:numCache>
            </c:numRef>
          </c:val>
          <c:smooth val="0"/>
          <c:extLst>
            <c:ext xmlns:c16="http://schemas.microsoft.com/office/drawing/2014/chart" uri="{C3380CC4-5D6E-409C-BE32-E72D297353CC}">
              <c16:uniqueId val="{00000001-BB63-4118-95C4-5B1762E091B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八幡浜市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30019</v>
      </c>
      <c r="AM8" s="44"/>
      <c r="AN8" s="44"/>
      <c r="AO8" s="44"/>
      <c r="AP8" s="44"/>
      <c r="AQ8" s="44"/>
      <c r="AR8" s="44"/>
      <c r="AS8" s="44"/>
      <c r="AT8" s="45">
        <f>データ!$S$6</f>
        <v>132.65</v>
      </c>
      <c r="AU8" s="46"/>
      <c r="AV8" s="46"/>
      <c r="AW8" s="46"/>
      <c r="AX8" s="46"/>
      <c r="AY8" s="46"/>
      <c r="AZ8" s="46"/>
      <c r="BA8" s="46"/>
      <c r="BB8" s="47">
        <f>データ!$T$6</f>
        <v>226.3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49.9</v>
      </c>
      <c r="J10" s="46"/>
      <c r="K10" s="46"/>
      <c r="L10" s="46"/>
      <c r="M10" s="46"/>
      <c r="N10" s="46"/>
      <c r="O10" s="80"/>
      <c r="P10" s="47">
        <f>データ!$P$6</f>
        <v>2.88</v>
      </c>
      <c r="Q10" s="47"/>
      <c r="R10" s="47"/>
      <c r="S10" s="47"/>
      <c r="T10" s="47"/>
      <c r="U10" s="47"/>
      <c r="V10" s="47"/>
      <c r="W10" s="44">
        <f>データ!$Q$6</f>
        <v>770</v>
      </c>
      <c r="X10" s="44"/>
      <c r="Y10" s="44"/>
      <c r="Z10" s="44"/>
      <c r="AA10" s="44"/>
      <c r="AB10" s="44"/>
      <c r="AC10" s="44"/>
      <c r="AD10" s="2"/>
      <c r="AE10" s="2"/>
      <c r="AF10" s="2"/>
      <c r="AG10" s="2"/>
      <c r="AH10" s="2"/>
      <c r="AI10" s="2"/>
      <c r="AJ10" s="2"/>
      <c r="AK10" s="2"/>
      <c r="AL10" s="44">
        <f>データ!$U$6</f>
        <v>853</v>
      </c>
      <c r="AM10" s="44"/>
      <c r="AN10" s="44"/>
      <c r="AO10" s="44"/>
      <c r="AP10" s="44"/>
      <c r="AQ10" s="44"/>
      <c r="AR10" s="44"/>
      <c r="AS10" s="44"/>
      <c r="AT10" s="45">
        <f>データ!$V$6</f>
        <v>1.4</v>
      </c>
      <c r="AU10" s="46"/>
      <c r="AV10" s="46"/>
      <c r="AW10" s="46"/>
      <c r="AX10" s="46"/>
      <c r="AY10" s="46"/>
      <c r="AZ10" s="46"/>
      <c r="BA10" s="46"/>
      <c r="BB10" s="47">
        <f>データ!$W$6</f>
        <v>609.29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108</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kQod3EZzxFnvMVSVQtynkRD8chmOiWURahk+Di1NbNf0sRGUf68Va/Oezg+rjE2VWX2UHmik/xfWb2HONBOlbA==" saltValue="cmOgLNG5s1W8eqKHvj+2W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382043</v>
      </c>
      <c r="D6" s="20">
        <f t="shared" si="3"/>
        <v>46</v>
      </c>
      <c r="E6" s="20">
        <f t="shared" si="3"/>
        <v>1</v>
      </c>
      <c r="F6" s="20">
        <f t="shared" si="3"/>
        <v>0</v>
      </c>
      <c r="G6" s="20">
        <f t="shared" si="3"/>
        <v>5</v>
      </c>
      <c r="H6" s="20" t="str">
        <f t="shared" si="3"/>
        <v>愛媛県　八幡浜市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49.9</v>
      </c>
      <c r="P6" s="21">
        <f t="shared" si="3"/>
        <v>2.88</v>
      </c>
      <c r="Q6" s="21">
        <f t="shared" si="3"/>
        <v>770</v>
      </c>
      <c r="R6" s="21">
        <f t="shared" si="3"/>
        <v>30019</v>
      </c>
      <c r="S6" s="21">
        <f t="shared" si="3"/>
        <v>132.65</v>
      </c>
      <c r="T6" s="21">
        <f t="shared" si="3"/>
        <v>226.3</v>
      </c>
      <c r="U6" s="21">
        <f t="shared" si="3"/>
        <v>853</v>
      </c>
      <c r="V6" s="21">
        <f t="shared" si="3"/>
        <v>1.4</v>
      </c>
      <c r="W6" s="21">
        <f t="shared" si="3"/>
        <v>609.29</v>
      </c>
      <c r="X6" s="22" t="str">
        <f>IF(X7="",NA(),X7)</f>
        <v>-</v>
      </c>
      <c r="Y6" s="22">
        <f t="shared" ref="Y6:AG6" si="4">IF(Y7="",NA(),Y7)</f>
        <v>112.22</v>
      </c>
      <c r="Z6" s="22">
        <f t="shared" si="4"/>
        <v>100.54</v>
      </c>
      <c r="AA6" s="22">
        <f t="shared" si="4"/>
        <v>109.2</v>
      </c>
      <c r="AB6" s="22">
        <f t="shared" si="4"/>
        <v>95.82</v>
      </c>
      <c r="AC6" s="22" t="str">
        <f t="shared" si="4"/>
        <v>-</v>
      </c>
      <c r="AD6" s="22">
        <f t="shared" si="4"/>
        <v>98.78</v>
      </c>
      <c r="AE6" s="22">
        <f t="shared" si="4"/>
        <v>101.23</v>
      </c>
      <c r="AF6" s="22">
        <f t="shared" si="4"/>
        <v>103.12</v>
      </c>
      <c r="AG6" s="22">
        <f t="shared" si="4"/>
        <v>102.26</v>
      </c>
      <c r="AH6" s="21" t="str">
        <f>IF(AH7="","",IF(AH7="-","【-】","【"&amp;SUBSTITUTE(TEXT(AH7,"#,##0.00"),"-","△")&amp;"】"))</f>
        <v>【102.02】</v>
      </c>
      <c r="AI6" s="22" t="str">
        <f>IF(AI7="",NA(),AI7)</f>
        <v>-</v>
      </c>
      <c r="AJ6" s="21">
        <f t="shared" ref="AJ6:AR6" si="5">IF(AJ7="",NA(),AJ7)</f>
        <v>0</v>
      </c>
      <c r="AK6" s="21">
        <f t="shared" si="5"/>
        <v>0</v>
      </c>
      <c r="AL6" s="21">
        <f t="shared" si="5"/>
        <v>0</v>
      </c>
      <c r="AM6" s="21">
        <f t="shared" si="5"/>
        <v>0</v>
      </c>
      <c r="AN6" s="22" t="str">
        <f t="shared" si="5"/>
        <v>-</v>
      </c>
      <c r="AO6" s="22">
        <f t="shared" si="5"/>
        <v>155.82</v>
      </c>
      <c r="AP6" s="22">
        <f t="shared" si="5"/>
        <v>155.18</v>
      </c>
      <c r="AQ6" s="22">
        <f t="shared" si="5"/>
        <v>101.46</v>
      </c>
      <c r="AR6" s="22">
        <f t="shared" si="5"/>
        <v>82.37</v>
      </c>
      <c r="AS6" s="21" t="str">
        <f>IF(AS7="","",IF(AS7="-","【-】","【"&amp;SUBSTITUTE(TEXT(AS7,"#,##0.00"),"-","△")&amp;"】"))</f>
        <v>【26.96】</v>
      </c>
      <c r="AT6" s="22" t="str">
        <f>IF(AT7="",NA(),AT7)</f>
        <v>-</v>
      </c>
      <c r="AU6" s="22">
        <f t="shared" ref="AU6:BC6" si="6">IF(AU7="",NA(),AU7)</f>
        <v>100.8</v>
      </c>
      <c r="AV6" s="22">
        <f t="shared" si="6"/>
        <v>100.97</v>
      </c>
      <c r="AW6" s="22">
        <f t="shared" si="6"/>
        <v>181.12</v>
      </c>
      <c r="AX6" s="22">
        <f t="shared" si="6"/>
        <v>286.52</v>
      </c>
      <c r="AY6" s="22" t="str">
        <f t="shared" si="6"/>
        <v>-</v>
      </c>
      <c r="AZ6" s="22">
        <f t="shared" si="6"/>
        <v>111.08</v>
      </c>
      <c r="BA6" s="22">
        <f t="shared" si="6"/>
        <v>118.28</v>
      </c>
      <c r="BB6" s="22">
        <f t="shared" si="6"/>
        <v>112.37</v>
      </c>
      <c r="BC6" s="22">
        <f t="shared" si="6"/>
        <v>101.6</v>
      </c>
      <c r="BD6" s="21" t="str">
        <f>IF(BD7="","",IF(BD7="-","【-】","【"&amp;SUBSTITUTE(TEXT(BD7,"#,##0.00"),"-","△")&amp;"】"))</f>
        <v>【142.39】</v>
      </c>
      <c r="BE6" s="22" t="str">
        <f>IF(BE7="",NA(),BE7)</f>
        <v>-</v>
      </c>
      <c r="BF6" s="22">
        <f t="shared" ref="BF6:BN6" si="7">IF(BF7="",NA(),BF7)</f>
        <v>714.32</v>
      </c>
      <c r="BG6" s="22">
        <f t="shared" si="7"/>
        <v>804.29</v>
      </c>
      <c r="BH6" s="22">
        <f t="shared" si="7"/>
        <v>1012.39</v>
      </c>
      <c r="BI6" s="22">
        <f t="shared" si="7"/>
        <v>2519.4299999999998</v>
      </c>
      <c r="BJ6" s="22" t="str">
        <f t="shared" si="7"/>
        <v>-</v>
      </c>
      <c r="BK6" s="22">
        <f t="shared" si="7"/>
        <v>1596.62</v>
      </c>
      <c r="BL6" s="22">
        <f t="shared" si="7"/>
        <v>1456.79</v>
      </c>
      <c r="BM6" s="22">
        <f t="shared" si="7"/>
        <v>1364.2</v>
      </c>
      <c r="BN6" s="22">
        <f t="shared" si="7"/>
        <v>1398.03</v>
      </c>
      <c r="BO6" s="21" t="str">
        <f>IF(BO7="","",IF(BO7="-","【-】","【"&amp;SUBSTITUTE(TEXT(BO7,"#,##0.00"),"-","△")&amp;"】"))</f>
        <v>【1,043.36】</v>
      </c>
      <c r="BP6" s="22" t="str">
        <f>IF(BP7="",NA(),BP7)</f>
        <v>-</v>
      </c>
      <c r="BQ6" s="22">
        <f t="shared" ref="BQ6:BY6" si="8">IF(BQ7="",NA(),BQ7)</f>
        <v>23.98</v>
      </c>
      <c r="BR6" s="22">
        <f t="shared" si="8"/>
        <v>24.07</v>
      </c>
      <c r="BS6" s="22">
        <f t="shared" si="8"/>
        <v>22.16</v>
      </c>
      <c r="BT6" s="22">
        <f t="shared" si="8"/>
        <v>19.97</v>
      </c>
      <c r="BU6" s="22" t="str">
        <f t="shared" si="8"/>
        <v>-</v>
      </c>
      <c r="BV6" s="22">
        <f t="shared" si="8"/>
        <v>33.659999999999997</v>
      </c>
      <c r="BW6" s="22">
        <f t="shared" si="8"/>
        <v>35.33</v>
      </c>
      <c r="BX6" s="22">
        <f t="shared" si="8"/>
        <v>38.58</v>
      </c>
      <c r="BY6" s="22">
        <f t="shared" si="8"/>
        <v>39.15</v>
      </c>
      <c r="BZ6" s="21" t="str">
        <f>IF(BZ7="","",IF(BZ7="-","【-】","【"&amp;SUBSTITUTE(TEXT(BZ7,"#,##0.00"),"-","△")&amp;"】"))</f>
        <v>【56.19】</v>
      </c>
      <c r="CA6" s="22" t="str">
        <f>IF(CA7="",NA(),CA7)</f>
        <v>-</v>
      </c>
      <c r="CB6" s="22">
        <f t="shared" ref="CB6:CJ6" si="9">IF(CB7="",NA(),CB7)</f>
        <v>177.31</v>
      </c>
      <c r="CC6" s="22">
        <f t="shared" si="9"/>
        <v>180.06</v>
      </c>
      <c r="CD6" s="22">
        <f t="shared" si="9"/>
        <v>197.71</v>
      </c>
      <c r="CE6" s="22">
        <f t="shared" si="9"/>
        <v>221.97</v>
      </c>
      <c r="CF6" s="22" t="str">
        <f t="shared" si="9"/>
        <v>-</v>
      </c>
      <c r="CG6" s="22">
        <f t="shared" si="9"/>
        <v>506.68</v>
      </c>
      <c r="CH6" s="22">
        <f t="shared" si="9"/>
        <v>491.45</v>
      </c>
      <c r="CI6" s="22">
        <f t="shared" si="9"/>
        <v>448.81</v>
      </c>
      <c r="CJ6" s="22">
        <f t="shared" si="9"/>
        <v>392.81</v>
      </c>
      <c r="CK6" s="21" t="str">
        <f>IF(CK7="","",IF(CK7="-","【-】","【"&amp;SUBSTITUTE(TEXT(CK7,"#,##0.00"),"-","△")&amp;"】"))</f>
        <v>【285.60】</v>
      </c>
      <c r="CL6" s="22" t="str">
        <f>IF(CL7="",NA(),CL7)</f>
        <v>-</v>
      </c>
      <c r="CM6" s="22">
        <f t="shared" ref="CM6:CU6" si="10">IF(CM7="",NA(),CM7)</f>
        <v>48.67</v>
      </c>
      <c r="CN6" s="22">
        <f t="shared" si="10"/>
        <v>52.62</v>
      </c>
      <c r="CO6" s="22">
        <f t="shared" si="10"/>
        <v>51.31</v>
      </c>
      <c r="CP6" s="22">
        <f t="shared" si="10"/>
        <v>51.24</v>
      </c>
      <c r="CQ6" s="22" t="str">
        <f t="shared" si="10"/>
        <v>-</v>
      </c>
      <c r="CR6" s="22">
        <f t="shared" si="10"/>
        <v>48.75</v>
      </c>
      <c r="CS6" s="22">
        <f t="shared" si="10"/>
        <v>50.95</v>
      </c>
      <c r="CT6" s="22">
        <f t="shared" si="10"/>
        <v>52.39</v>
      </c>
      <c r="CU6" s="22">
        <f t="shared" si="10"/>
        <v>29.19</v>
      </c>
      <c r="CV6" s="21" t="str">
        <f>IF(CV7="","",IF(CV7="-","【-】","【"&amp;SUBSTITUTE(TEXT(CV7,"#,##0.00"),"-","△")&amp;"】"))</f>
        <v>【48.33】</v>
      </c>
      <c r="CW6" s="22" t="str">
        <f>IF(CW7="",NA(),CW7)</f>
        <v>-</v>
      </c>
      <c r="CX6" s="22">
        <f t="shared" ref="CX6:DF6" si="11">IF(CX7="",NA(),CX7)</f>
        <v>85.84</v>
      </c>
      <c r="CY6" s="22">
        <f t="shared" si="11"/>
        <v>86.16</v>
      </c>
      <c r="CZ6" s="22">
        <f t="shared" si="11"/>
        <v>83.58</v>
      </c>
      <c r="DA6" s="22">
        <f t="shared" si="11"/>
        <v>83.68</v>
      </c>
      <c r="DB6" s="22" t="str">
        <f t="shared" si="11"/>
        <v>-</v>
      </c>
      <c r="DC6" s="22">
        <f t="shared" si="11"/>
        <v>60.88</v>
      </c>
      <c r="DD6" s="22">
        <f t="shared" si="11"/>
        <v>61</v>
      </c>
      <c r="DE6" s="22">
        <f t="shared" si="11"/>
        <v>63.38</v>
      </c>
      <c r="DF6" s="22">
        <f t="shared" si="11"/>
        <v>66.040000000000006</v>
      </c>
      <c r="DG6" s="21" t="str">
        <f>IF(DG7="","",IF(DG7="-","【-】","【"&amp;SUBSTITUTE(TEXT(DG7,"#,##0.00"),"-","△")&amp;"】"))</f>
        <v>【70.34】</v>
      </c>
      <c r="DH6" s="22" t="str">
        <f>IF(DH7="",NA(),DH7)</f>
        <v>-</v>
      </c>
      <c r="DI6" s="22">
        <f t="shared" ref="DI6:DQ6" si="12">IF(DI7="",NA(),DI7)</f>
        <v>83.78</v>
      </c>
      <c r="DJ6" s="22">
        <f t="shared" si="12"/>
        <v>84.41</v>
      </c>
      <c r="DK6" s="22">
        <f t="shared" si="12"/>
        <v>85.05</v>
      </c>
      <c r="DL6" s="22">
        <f t="shared" si="12"/>
        <v>85.68</v>
      </c>
      <c r="DM6" s="22" t="str">
        <f t="shared" si="12"/>
        <v>-</v>
      </c>
      <c r="DN6" s="22">
        <f t="shared" si="12"/>
        <v>29.81</v>
      </c>
      <c r="DO6" s="22">
        <f t="shared" si="12"/>
        <v>30.82</v>
      </c>
      <c r="DP6" s="22">
        <f t="shared" si="12"/>
        <v>24.27</v>
      </c>
      <c r="DQ6" s="22">
        <f t="shared" si="12"/>
        <v>28.04</v>
      </c>
      <c r="DR6" s="21" t="str">
        <f>IF(DR7="","",IF(DR7="-","【-】","【"&amp;SUBSTITUTE(TEXT(DR7,"#,##0.00"),"-","△")&amp;"】"))</f>
        <v>【35.50】</v>
      </c>
      <c r="DS6" s="22" t="str">
        <f>IF(DS7="",NA(),DS7)</f>
        <v>-</v>
      </c>
      <c r="DT6" s="22">
        <f t="shared" ref="DT6:EB6" si="13">IF(DT7="",NA(),DT7)</f>
        <v>68.709999999999994</v>
      </c>
      <c r="DU6" s="22">
        <f t="shared" si="13"/>
        <v>68.709999999999994</v>
      </c>
      <c r="DV6" s="22">
        <f t="shared" si="13"/>
        <v>68.709999999999994</v>
      </c>
      <c r="DW6" s="22">
        <f t="shared" si="13"/>
        <v>68.709999999999994</v>
      </c>
      <c r="DX6" s="22" t="str">
        <f t="shared" si="13"/>
        <v>-</v>
      </c>
      <c r="DY6" s="22">
        <f t="shared" si="13"/>
        <v>18.05</v>
      </c>
      <c r="DZ6" s="22">
        <f t="shared" si="13"/>
        <v>14.28</v>
      </c>
      <c r="EA6" s="22">
        <f t="shared" si="13"/>
        <v>12.77</v>
      </c>
      <c r="EB6" s="22">
        <f t="shared" si="13"/>
        <v>11.15</v>
      </c>
      <c r="EC6" s="21" t="str">
        <f>IF(EC7="","",IF(EC7="-","【-】","【"&amp;SUBSTITUTE(TEXT(EC7,"#,##0.00"),"-","△")&amp;"】"))</f>
        <v>【16.16】</v>
      </c>
      <c r="ED6" s="22" t="str">
        <f>IF(ED7="",NA(),ED7)</f>
        <v>-</v>
      </c>
      <c r="EE6" s="21">
        <f t="shared" ref="EE6:EM6" si="14">IF(EE7="",NA(),EE7)</f>
        <v>0</v>
      </c>
      <c r="EF6" s="21">
        <f t="shared" si="14"/>
        <v>0</v>
      </c>
      <c r="EG6" s="21">
        <f t="shared" si="14"/>
        <v>0</v>
      </c>
      <c r="EH6" s="21">
        <f t="shared" si="14"/>
        <v>0</v>
      </c>
      <c r="EI6" s="22" t="str">
        <f t="shared" si="14"/>
        <v>-</v>
      </c>
      <c r="EJ6" s="22">
        <f t="shared" si="14"/>
        <v>0.37</v>
      </c>
      <c r="EK6" s="22">
        <f t="shared" si="14"/>
        <v>0.23</v>
      </c>
      <c r="EL6" s="22">
        <f t="shared" si="14"/>
        <v>0.88</v>
      </c>
      <c r="EM6" s="22">
        <f t="shared" si="14"/>
        <v>0.25</v>
      </c>
      <c r="EN6" s="21" t="str">
        <f>IF(EN7="","",IF(EN7="-","【-】","【"&amp;SUBSTITUTE(TEXT(EN7,"#,##0.00"),"-","△")&amp;"】"))</f>
        <v>【0.28】</v>
      </c>
    </row>
    <row r="7" spans="1:144" s="23" customFormat="1" x14ac:dyDescent="0.15">
      <c r="A7" s="15"/>
      <c r="B7" s="24">
        <v>2024</v>
      </c>
      <c r="C7" s="24">
        <v>382043</v>
      </c>
      <c r="D7" s="24">
        <v>46</v>
      </c>
      <c r="E7" s="24">
        <v>1</v>
      </c>
      <c r="F7" s="24">
        <v>0</v>
      </c>
      <c r="G7" s="24">
        <v>5</v>
      </c>
      <c r="H7" s="24" t="s">
        <v>92</v>
      </c>
      <c r="I7" s="24" t="s">
        <v>93</v>
      </c>
      <c r="J7" s="24" t="s">
        <v>94</v>
      </c>
      <c r="K7" s="24" t="s">
        <v>95</v>
      </c>
      <c r="L7" s="24" t="s">
        <v>96</v>
      </c>
      <c r="M7" s="24" t="s">
        <v>97</v>
      </c>
      <c r="N7" s="25" t="s">
        <v>98</v>
      </c>
      <c r="O7" s="25">
        <v>49.9</v>
      </c>
      <c r="P7" s="25">
        <v>2.88</v>
      </c>
      <c r="Q7" s="25">
        <v>770</v>
      </c>
      <c r="R7" s="25">
        <v>30019</v>
      </c>
      <c r="S7" s="25">
        <v>132.65</v>
      </c>
      <c r="T7" s="25">
        <v>226.3</v>
      </c>
      <c r="U7" s="25">
        <v>853</v>
      </c>
      <c r="V7" s="25">
        <v>1.4</v>
      </c>
      <c r="W7" s="25">
        <v>609.29</v>
      </c>
      <c r="X7" s="25" t="s">
        <v>98</v>
      </c>
      <c r="Y7" s="25">
        <v>112.22</v>
      </c>
      <c r="Z7" s="25">
        <v>100.54</v>
      </c>
      <c r="AA7" s="25">
        <v>109.2</v>
      </c>
      <c r="AB7" s="25">
        <v>95.82</v>
      </c>
      <c r="AC7" s="25" t="s">
        <v>98</v>
      </c>
      <c r="AD7" s="25">
        <v>98.78</v>
      </c>
      <c r="AE7" s="25">
        <v>101.23</v>
      </c>
      <c r="AF7" s="25">
        <v>103.12</v>
      </c>
      <c r="AG7" s="25">
        <v>102.26</v>
      </c>
      <c r="AH7" s="25">
        <v>102.02</v>
      </c>
      <c r="AI7" s="25" t="s">
        <v>98</v>
      </c>
      <c r="AJ7" s="25">
        <v>0</v>
      </c>
      <c r="AK7" s="25">
        <v>0</v>
      </c>
      <c r="AL7" s="25">
        <v>0</v>
      </c>
      <c r="AM7" s="25">
        <v>0</v>
      </c>
      <c r="AN7" s="25" t="s">
        <v>98</v>
      </c>
      <c r="AO7" s="25">
        <v>155.82</v>
      </c>
      <c r="AP7" s="25">
        <v>155.18</v>
      </c>
      <c r="AQ7" s="25">
        <v>101.46</v>
      </c>
      <c r="AR7" s="25">
        <v>82.37</v>
      </c>
      <c r="AS7" s="25">
        <v>26.96</v>
      </c>
      <c r="AT7" s="25" t="s">
        <v>98</v>
      </c>
      <c r="AU7" s="25">
        <v>100.8</v>
      </c>
      <c r="AV7" s="25">
        <v>100.97</v>
      </c>
      <c r="AW7" s="25">
        <v>181.12</v>
      </c>
      <c r="AX7" s="25">
        <v>286.52</v>
      </c>
      <c r="AY7" s="25" t="s">
        <v>98</v>
      </c>
      <c r="AZ7" s="25">
        <v>111.08</v>
      </c>
      <c r="BA7" s="25">
        <v>118.28</v>
      </c>
      <c r="BB7" s="25">
        <v>112.37</v>
      </c>
      <c r="BC7" s="25">
        <v>101.6</v>
      </c>
      <c r="BD7" s="25">
        <v>142.38999999999999</v>
      </c>
      <c r="BE7" s="25" t="s">
        <v>98</v>
      </c>
      <c r="BF7" s="25">
        <v>714.32</v>
      </c>
      <c r="BG7" s="25">
        <v>804.29</v>
      </c>
      <c r="BH7" s="25">
        <v>1012.39</v>
      </c>
      <c r="BI7" s="25">
        <v>2519.4299999999998</v>
      </c>
      <c r="BJ7" s="25" t="s">
        <v>98</v>
      </c>
      <c r="BK7" s="25">
        <v>1596.62</v>
      </c>
      <c r="BL7" s="25">
        <v>1456.79</v>
      </c>
      <c r="BM7" s="25">
        <v>1364.2</v>
      </c>
      <c r="BN7" s="25">
        <v>1398.03</v>
      </c>
      <c r="BO7" s="25">
        <v>1043.3599999999999</v>
      </c>
      <c r="BP7" s="25" t="s">
        <v>98</v>
      </c>
      <c r="BQ7" s="25">
        <v>23.98</v>
      </c>
      <c r="BR7" s="25">
        <v>24.07</v>
      </c>
      <c r="BS7" s="25">
        <v>22.16</v>
      </c>
      <c r="BT7" s="25">
        <v>19.97</v>
      </c>
      <c r="BU7" s="25" t="s">
        <v>98</v>
      </c>
      <c r="BV7" s="25">
        <v>33.659999999999997</v>
      </c>
      <c r="BW7" s="25">
        <v>35.33</v>
      </c>
      <c r="BX7" s="25">
        <v>38.58</v>
      </c>
      <c r="BY7" s="25">
        <v>39.15</v>
      </c>
      <c r="BZ7" s="25">
        <v>56.19</v>
      </c>
      <c r="CA7" s="25" t="s">
        <v>98</v>
      </c>
      <c r="CB7" s="25">
        <v>177.31</v>
      </c>
      <c r="CC7" s="25">
        <v>180.06</v>
      </c>
      <c r="CD7" s="25">
        <v>197.71</v>
      </c>
      <c r="CE7" s="25">
        <v>221.97</v>
      </c>
      <c r="CF7" s="25" t="s">
        <v>98</v>
      </c>
      <c r="CG7" s="25">
        <v>506.68</v>
      </c>
      <c r="CH7" s="25">
        <v>491.45</v>
      </c>
      <c r="CI7" s="25">
        <v>448.81</v>
      </c>
      <c r="CJ7" s="25">
        <v>392.81</v>
      </c>
      <c r="CK7" s="25">
        <v>285.60000000000002</v>
      </c>
      <c r="CL7" s="25" t="s">
        <v>98</v>
      </c>
      <c r="CM7" s="25">
        <v>48.67</v>
      </c>
      <c r="CN7" s="25">
        <v>52.62</v>
      </c>
      <c r="CO7" s="25">
        <v>51.31</v>
      </c>
      <c r="CP7" s="25">
        <v>51.24</v>
      </c>
      <c r="CQ7" s="25" t="s">
        <v>98</v>
      </c>
      <c r="CR7" s="25">
        <v>48.75</v>
      </c>
      <c r="CS7" s="25">
        <v>50.95</v>
      </c>
      <c r="CT7" s="25">
        <v>52.39</v>
      </c>
      <c r="CU7" s="25">
        <v>29.19</v>
      </c>
      <c r="CV7" s="25">
        <v>48.33</v>
      </c>
      <c r="CW7" s="25" t="s">
        <v>98</v>
      </c>
      <c r="CX7" s="25">
        <v>85.84</v>
      </c>
      <c r="CY7" s="25">
        <v>86.16</v>
      </c>
      <c r="CZ7" s="25">
        <v>83.58</v>
      </c>
      <c r="DA7" s="25">
        <v>83.68</v>
      </c>
      <c r="DB7" s="25" t="s">
        <v>98</v>
      </c>
      <c r="DC7" s="25">
        <v>60.88</v>
      </c>
      <c r="DD7" s="25">
        <v>61</v>
      </c>
      <c r="DE7" s="25">
        <v>63.38</v>
      </c>
      <c r="DF7" s="25">
        <v>66.040000000000006</v>
      </c>
      <c r="DG7" s="25">
        <v>70.34</v>
      </c>
      <c r="DH7" s="25" t="s">
        <v>98</v>
      </c>
      <c r="DI7" s="25">
        <v>83.78</v>
      </c>
      <c r="DJ7" s="25">
        <v>84.41</v>
      </c>
      <c r="DK7" s="25">
        <v>85.05</v>
      </c>
      <c r="DL7" s="25">
        <v>85.68</v>
      </c>
      <c r="DM7" s="25" t="s">
        <v>98</v>
      </c>
      <c r="DN7" s="25">
        <v>29.81</v>
      </c>
      <c r="DO7" s="25">
        <v>30.82</v>
      </c>
      <c r="DP7" s="25">
        <v>24.27</v>
      </c>
      <c r="DQ7" s="25">
        <v>28.04</v>
      </c>
      <c r="DR7" s="25">
        <v>35.5</v>
      </c>
      <c r="DS7" s="25" t="s">
        <v>98</v>
      </c>
      <c r="DT7" s="25">
        <v>68.709999999999994</v>
      </c>
      <c r="DU7" s="25">
        <v>68.709999999999994</v>
      </c>
      <c r="DV7" s="25">
        <v>68.709999999999994</v>
      </c>
      <c r="DW7" s="25">
        <v>68.709999999999994</v>
      </c>
      <c r="DX7" s="25" t="s">
        <v>98</v>
      </c>
      <c r="DY7" s="25">
        <v>18.05</v>
      </c>
      <c r="DZ7" s="25">
        <v>14.28</v>
      </c>
      <c r="EA7" s="25">
        <v>12.77</v>
      </c>
      <c r="EB7" s="25">
        <v>11.15</v>
      </c>
      <c r="EC7" s="25">
        <v>16.16</v>
      </c>
      <c r="ED7" s="25" t="s">
        <v>98</v>
      </c>
      <c r="EE7" s="25">
        <v>0</v>
      </c>
      <c r="EF7" s="25">
        <v>0</v>
      </c>
      <c r="EG7" s="25">
        <v>0</v>
      </c>
      <c r="EH7" s="25">
        <v>0</v>
      </c>
      <c r="EI7" s="25" t="s">
        <v>98</v>
      </c>
      <c r="EJ7" s="25">
        <v>0.37</v>
      </c>
      <c r="EK7" s="25">
        <v>0.23</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政彦</cp:lastModifiedBy>
  <cp:lastPrinted>2026-02-04T07:06:34Z</cp:lastPrinted>
  <dcterms:created xsi:type="dcterms:W3CDTF">2025-12-12T09:22:26Z</dcterms:created>
  <dcterms:modified xsi:type="dcterms:W3CDTF">2026-02-04T07:06:42Z</dcterms:modified>
  <cp:category/>
</cp:coreProperties>
</file>